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 Eakin\Documents\Finance &amp; Audits\2019-2020\Budget workpapers\"/>
    </mc:Choice>
  </mc:AlternateContent>
  <xr:revisionPtr revIDLastSave="0" documentId="13_ncr:1_{8505FE54-CD61-41FC-80DE-2D067EE0534F}" xr6:coauthVersionLast="43" xr6:coauthVersionMax="43" xr10:uidLastSave="{00000000-0000-0000-0000-000000000000}"/>
  <bookViews>
    <workbookView xWindow="-120" yWindow="-120" windowWidth="29040" windowHeight="15960" activeTab="1" xr2:uid="{8F2BDF38-091D-4B9B-AB01-D195ADE574F6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Sheet1!$A:$G,Sheet1!$1:$2</definedName>
    <definedName name="QB_COLUMN_12100" localSheetId="1" hidden="1">Sheet1!$I$1</definedName>
    <definedName name="QB_COLUMN_22100" localSheetId="1" hidden="1">Sheet1!$H$1</definedName>
    <definedName name="QB_COLUMN_32100" localSheetId="1" hidden="1">Sheet1!$K$1</definedName>
    <definedName name="QB_COLUMN_42100" localSheetId="1" hidden="1">Sheet1!$J$1</definedName>
    <definedName name="QB_COLUMN_423010" localSheetId="1" hidden="1">Sheet1!$L$1</definedName>
    <definedName name="QB_COLUMN_76201" localSheetId="1" hidden="1">Sheet1!$J$2</definedName>
    <definedName name="QB_COLUMN_76202" localSheetId="1" hidden="1">Sheet1!$H$2</definedName>
    <definedName name="QB_COLUMN_76203" localSheetId="1" hidden="1">Sheet1!$N$2</definedName>
    <definedName name="QB_COLUMN_76204" localSheetId="1" hidden="1">Sheet1!$L$2</definedName>
    <definedName name="QB_COLUMN_76300" localSheetId="1" hidden="1">Sheet1!$P$2</definedName>
    <definedName name="QB_DATA_0" localSheetId="1" hidden="1">Sheet1!$6:$6,Sheet1!$7:$7,Sheet1!$8:$8,Sheet1!$9:$9,Sheet1!$11:$11,Sheet1!$13:$13,Sheet1!$14:$14,Sheet1!$17:$17,Sheet1!$18:$18,Sheet1!$19:$19,Sheet1!$22:$22,Sheet1!$23:$23,Sheet1!$26:$26,Sheet1!$27:$27,Sheet1!$28:$28,Sheet1!$30:$30</definedName>
    <definedName name="QB_DATA_1" localSheetId="1" hidden="1">Sheet1!$31:$31,Sheet1!$32:$32,Sheet1!$33:$33,Sheet1!$35:$35,Sheet1!$36:$36,Sheet1!$37:$37,Sheet1!$38:$38,Sheet1!$41:$41,Sheet1!$42:$42,Sheet1!$45:$45,Sheet1!$46:$46,Sheet1!$47:$47,Sheet1!#REF!,Sheet1!$53:$53,Sheet1!$54:$54,Sheet1!$57:$57</definedName>
    <definedName name="QB_DATA_2" localSheetId="1" hidden="1">Sheet1!$58:$58,Sheet1!$59:$59,Sheet1!$60:$60,Sheet1!$61:$61,Sheet1!$62:$62,Sheet1!$63:$63,Sheet1!$64:$64,Sheet1!$65:$65,Sheet1!$66:$66,Sheet1!$69:$69,Sheet1!$70:$70,Sheet1!$73:$73,Sheet1!$74:$74,Sheet1!$75:$75,Sheet1!$76:$76,Sheet1!$77:$77</definedName>
    <definedName name="QB_DATA_3" localSheetId="1" hidden="1">Sheet1!$78:$78,Sheet1!$81:$81,Sheet1!$82:$82,Sheet1!$83:$83,Sheet1!$84:$84,Sheet1!$87:$87,Sheet1!$88:$88,Sheet1!$89:$89,Sheet1!$90:$90,Sheet1!$91:$91,Sheet1!$92:$92,Sheet1!$93:$93,Sheet1!$96:$96,Sheet1!$97:$97,Sheet1!$98:$98,Sheet1!$99:$99</definedName>
    <definedName name="QB_DATA_4" localSheetId="1" hidden="1">Sheet1!$100:$100,Sheet1!$101:$101,Sheet1!$102:$102,Sheet1!$103:$103,Sheet1!$104:$104,Sheet1!$105:$105,Sheet1!$107:$107,Sheet1!$108:$108,Sheet1!$109:$109,Sheet1!$110:$110,Sheet1!$112:$112,Sheet1!$113:$113,Sheet1!$114:$114,Sheet1!$117:$117,Sheet1!$118:$118,Sheet1!$119:$119</definedName>
    <definedName name="QB_DATA_5" localSheetId="1" hidden="1">Sheet1!$120:$120,Sheet1!$127:$127,Sheet1!$128:$128</definedName>
    <definedName name="QB_FORMULA_0" localSheetId="1" hidden="1">Sheet1!$P$6,Sheet1!$P$7,Sheet1!$P$8,Sheet1!$P$9,Sheet1!$H$10,Sheet1!$N$10,Sheet1!$P$10,Sheet1!$P$11,Sheet1!$P$13,Sheet1!$P$14,Sheet1!$H$15,Sheet1!$N$15,Sheet1!$P$15,Sheet1!$P$17,Sheet1!$P$18,Sheet1!$P$19</definedName>
    <definedName name="QB_FORMULA_1" localSheetId="1" hidden="1">Sheet1!$H$20,Sheet1!$L$20,Sheet1!$N$20,Sheet1!$P$20,Sheet1!$P$22,Sheet1!$P$23,Sheet1!$L$24,Sheet1!$N$24,Sheet1!$P$24,Sheet1!$P$26,Sheet1!$P$27,Sheet1!$P$28,Sheet1!$P$30,Sheet1!$P$31,Sheet1!$P$32,Sheet1!$P$33</definedName>
    <definedName name="QB_FORMULA_10" localSheetId="1" hidden="1">Sheet1!$N$122,Sheet1!$P$122,Sheet1!$H$123,Sheet1!$J$123,Sheet1!$L$123,Sheet1!$N$123,Sheet1!$P$123,Sheet1!$P$127,Sheet1!$P$128,Sheet1!$H$129,Sheet1!$L$129,Sheet1!$P$129,Sheet1!$H$130,Sheet1!$L$130,Sheet1!$P$130,Sheet1!$H$131</definedName>
    <definedName name="QB_FORMULA_11" localSheetId="1" hidden="1">Sheet1!$J$131,Sheet1!$L$131,Sheet1!$N$131,Sheet1!$P$131,Sheet1!$H$132,Sheet1!$J$132,Sheet1!$L$132,Sheet1!$N$132,Sheet1!$P$132</definedName>
    <definedName name="QB_FORMULA_2" localSheetId="1" hidden="1">Sheet1!$H$34,Sheet1!$N$34,Sheet1!$P$34,Sheet1!$P$35,Sheet1!$P$36,Sheet1!$P$37,Sheet1!$P$38,Sheet1!$H$39,Sheet1!$L$39,Sheet1!$N$39,Sheet1!$P$39,Sheet1!$P$41,Sheet1!$P$42,Sheet1!$L$43,Sheet1!$N$43,Sheet1!$P$43</definedName>
    <definedName name="QB_FORMULA_3" localSheetId="1" hidden="1">Sheet1!$P$45,Sheet1!$P$46,Sheet1!$P$47,Sheet1!$H$48,Sheet1!$L$48,Sheet1!$N$48,Sheet1!$P$48,Sheet1!$H$49,Sheet1!$L$49,Sheet1!$N$49,Sheet1!$P$49,Sheet1!#REF!,Sheet1!#REF!,Sheet1!#REF!,Sheet1!#REF!,Sheet1!#REF!</definedName>
    <definedName name="QB_FORMULA_4" localSheetId="1" hidden="1">Sheet1!#REF!,Sheet1!#REF!,Sheet1!$P$53,Sheet1!$P$54,Sheet1!$H$55,Sheet1!$J$55,Sheet1!$L$55,Sheet1!$N$55,Sheet1!$P$55,Sheet1!$P$57,Sheet1!$P$58,Sheet1!$P$59,Sheet1!$P$60,Sheet1!$P$61,Sheet1!$P$62,Sheet1!$P$63</definedName>
    <definedName name="QB_FORMULA_5" localSheetId="1" hidden="1">Sheet1!$P$64,Sheet1!$P$65,Sheet1!$P$66,Sheet1!$H$67,Sheet1!$J$67,Sheet1!$L$67,Sheet1!$N$67,Sheet1!$P$67,Sheet1!$P$69,Sheet1!$P$70,Sheet1!$J$71,Sheet1!$L$71,Sheet1!$N$71,Sheet1!$P$71,Sheet1!$P$73,Sheet1!$P$74</definedName>
    <definedName name="QB_FORMULA_6" localSheetId="1" hidden="1">Sheet1!$P$75,Sheet1!$P$76,Sheet1!$P$77,Sheet1!$P$78,Sheet1!$L$79,Sheet1!$N$79,Sheet1!$P$79,Sheet1!$P$81,Sheet1!$P$82,Sheet1!$P$83,Sheet1!$P$84,Sheet1!$H$85,Sheet1!$J$85,Sheet1!$L$85,Sheet1!$N$85,Sheet1!$P$85</definedName>
    <definedName name="QB_FORMULA_7" localSheetId="1" hidden="1">Sheet1!$P$87,Sheet1!$P$88,Sheet1!$P$89,Sheet1!$P$90,Sheet1!$P$91,Sheet1!$P$92,Sheet1!$P$93,Sheet1!$H$94,Sheet1!$J$94,Sheet1!$L$94,Sheet1!$N$94,Sheet1!$P$94,Sheet1!$P$96,Sheet1!$P$97,Sheet1!$P$98,Sheet1!$P$99</definedName>
    <definedName name="QB_FORMULA_8" localSheetId="1" hidden="1">Sheet1!$P$100,Sheet1!$P$101,Sheet1!$P$102,Sheet1!$P$103,Sheet1!$P$104,Sheet1!$P$105,Sheet1!$P$107,Sheet1!$P$108,Sheet1!$P$109,Sheet1!$P$110,Sheet1!$L$111,Sheet1!$N$111,Sheet1!$P$111,Sheet1!$P$112,Sheet1!$P$113,Sheet1!$P$114</definedName>
    <definedName name="QB_FORMULA_9" localSheetId="1" hidden="1">Sheet1!$H$115,Sheet1!$J$115,Sheet1!$L$115,Sheet1!$N$115,Sheet1!$P$115,Sheet1!$P$117,Sheet1!$P$118,Sheet1!$P$119,Sheet1!$P$120,Sheet1!$J$121,Sheet1!$L$121,Sheet1!$N$121,Sheet1!$P$121,Sheet1!$H$122,Sheet1!$J$122,Sheet1!$L$122</definedName>
    <definedName name="QB_ROW_100250" localSheetId="1" hidden="1">Sheet1!$F$73</definedName>
    <definedName name="QB_ROW_102250" localSheetId="1" hidden="1">Sheet1!$F$74</definedName>
    <definedName name="QB_ROW_103250" localSheetId="1" hidden="1">Sheet1!$F$75</definedName>
    <definedName name="QB_ROW_104250" localSheetId="1" hidden="1">Sheet1!$F$76</definedName>
    <definedName name="QB_ROW_105250" localSheetId="1" hidden="1">Sheet1!$F$77</definedName>
    <definedName name="QB_ROW_106250" localSheetId="1" hidden="1">Sheet1!$F$78</definedName>
    <definedName name="QB_ROW_107040" localSheetId="1" hidden="1">Sheet1!$E$21</definedName>
    <definedName name="QB_ROW_107340" localSheetId="1" hidden="1">Sheet1!$E$24</definedName>
    <definedName name="QB_ROW_108250" localSheetId="1" hidden="1">Sheet1!$F$23</definedName>
    <definedName name="QB_ROW_109250" localSheetId="1" hidden="1">Sheet1!$F$114</definedName>
    <definedName name="QB_ROW_110260" localSheetId="1" hidden="1">Sheet1!$G$107</definedName>
    <definedName name="QB_ROW_111260" localSheetId="1" hidden="1">Sheet1!$G$108</definedName>
    <definedName name="QB_ROW_112260" localSheetId="1" hidden="1">Sheet1!$G$109</definedName>
    <definedName name="QB_ROW_113260" localSheetId="1" hidden="1">Sheet1!$G$110</definedName>
    <definedName name="QB_ROW_116240" localSheetId="1" hidden="1">Sheet1!#REF!</definedName>
    <definedName name="QB_ROW_122030" localSheetId="1" hidden="1">Sheet1!$D$126</definedName>
    <definedName name="QB_ROW_122330" localSheetId="1" hidden="1">Sheet1!$D$129</definedName>
    <definedName name="QB_ROW_123240" localSheetId="1" hidden="1">Sheet1!$E$127</definedName>
    <definedName name="QB_ROW_124240" localSheetId="1" hidden="1">Sheet1!$E$128</definedName>
    <definedName name="QB_ROW_126260" localSheetId="1" hidden="1">Sheet1!$G$31</definedName>
    <definedName name="QB_ROW_127260" localSheetId="1" hidden="1">Sheet1!$G$30</definedName>
    <definedName name="QB_ROW_128250" localSheetId="1" hidden="1">Sheet1!$F$58</definedName>
    <definedName name="QB_ROW_130250" localSheetId="1" hidden="1">Sheet1!$F$90</definedName>
    <definedName name="QB_ROW_131250" localSheetId="1" hidden="1">Sheet1!$F$98</definedName>
    <definedName name="QB_ROW_133260" localSheetId="1" hidden="1">Sheet1!$G$32</definedName>
    <definedName name="QB_ROW_134040" localSheetId="1" hidden="1">Sheet1!$E$40</definedName>
    <definedName name="QB_ROW_134340" localSheetId="1" hidden="1">Sheet1!$E$43</definedName>
    <definedName name="QB_ROW_135250" localSheetId="1" hidden="1">Sheet1!$F$41</definedName>
    <definedName name="QB_ROW_136250" localSheetId="1" hidden="1">Sheet1!$F$42</definedName>
    <definedName name="QB_ROW_137250" localSheetId="1" hidden="1">Sheet1!$F$69</definedName>
    <definedName name="QB_ROW_16240" localSheetId="1" hidden="1">Sheet1!$E$11</definedName>
    <definedName name="QB_ROW_17040" localSheetId="1" hidden="1">Sheet1!$E$5</definedName>
    <definedName name="QB_ROW_17250" localSheetId="1" hidden="1">Sheet1!$F$9</definedName>
    <definedName name="QB_ROW_17340" localSheetId="1" hidden="1">Sheet1!$E$10</definedName>
    <definedName name="QB_ROW_18250" localSheetId="1" hidden="1">Sheet1!$F$6</definedName>
    <definedName name="QB_ROW_18301" localSheetId="1" hidden="1">Sheet1!$A$132</definedName>
    <definedName name="QB_ROW_19011" localSheetId="1" hidden="1">Sheet1!$B$3</definedName>
    <definedName name="QB_ROW_19250" localSheetId="1" hidden="1">Sheet1!$F$7</definedName>
    <definedName name="QB_ROW_19311" localSheetId="1" hidden="1">Sheet1!$B$123</definedName>
    <definedName name="QB_ROW_20031" localSheetId="1" hidden="1">Sheet1!$D$4</definedName>
    <definedName name="QB_ROW_20250" localSheetId="1" hidden="1">Sheet1!$F$8</definedName>
    <definedName name="QB_ROW_20331" localSheetId="1" hidden="1">Sheet1!$D$49</definedName>
    <definedName name="QB_ROW_21031" localSheetId="1" hidden="1">Sheet1!$D$51</definedName>
    <definedName name="QB_ROW_21250" localSheetId="1" hidden="1">Sheet1!$F$14</definedName>
    <definedName name="QB_ROW_21331" localSheetId="1" hidden="1">Sheet1!$D$122</definedName>
    <definedName name="QB_ROW_22011" localSheetId="1" hidden="1">Sheet1!$B$124</definedName>
    <definedName name="QB_ROW_22250" localSheetId="1" hidden="1">Sheet1!$F$13</definedName>
    <definedName name="QB_ROW_22311" localSheetId="1" hidden="1">Sheet1!$B$131</definedName>
    <definedName name="QB_ROW_23021" localSheetId="1" hidden="1">Sheet1!$C$125</definedName>
    <definedName name="QB_ROW_23250" localSheetId="1" hidden="1">Sheet1!$F$17</definedName>
    <definedName name="QB_ROW_23321" localSheetId="1" hidden="1">Sheet1!$C$130</definedName>
    <definedName name="QB_ROW_24250" localSheetId="1" hidden="1">Sheet1!$F$18</definedName>
    <definedName name="QB_ROW_25250" localSheetId="1" hidden="1">Sheet1!$F$22</definedName>
    <definedName name="QB_ROW_26250" localSheetId="1" hidden="1">Sheet1!$F$26</definedName>
    <definedName name="QB_ROW_27250" localSheetId="1" hidden="1">Sheet1!$F$27</definedName>
    <definedName name="QB_ROW_28250" localSheetId="1" hidden="1">Sheet1!$F$28</definedName>
    <definedName name="QB_ROW_29040" localSheetId="1" hidden="1">Sheet1!$E$25</definedName>
    <definedName name="QB_ROW_29340" localSheetId="1" hidden="1">Sheet1!$E$39</definedName>
    <definedName name="QB_ROW_30040" localSheetId="1" hidden="1">Sheet1!$E$16</definedName>
    <definedName name="QB_ROW_30340" localSheetId="1" hidden="1">Sheet1!$E$20</definedName>
    <definedName name="QB_ROW_31040" localSheetId="1" hidden="1">Sheet1!$E$12</definedName>
    <definedName name="QB_ROW_31340" localSheetId="1" hidden="1">Sheet1!$E$15</definedName>
    <definedName name="QB_ROW_32050" localSheetId="1" hidden="1">Sheet1!$F$29</definedName>
    <definedName name="QB_ROW_32260" localSheetId="1" hidden="1">Sheet1!$G$33</definedName>
    <definedName name="QB_ROW_32350" localSheetId="1" hidden="1">Sheet1!$F$34</definedName>
    <definedName name="QB_ROW_33250" localSheetId="1" hidden="1">Sheet1!$F$35</definedName>
    <definedName name="QB_ROW_34250" localSheetId="1" hidden="1">Sheet1!$F$36</definedName>
    <definedName name="QB_ROW_35250" localSheetId="1" hidden="1">Sheet1!$F$37</definedName>
    <definedName name="QB_ROW_36250" localSheetId="1" hidden="1">Sheet1!$F$38</definedName>
    <definedName name="QB_ROW_37040" localSheetId="1" hidden="1">Sheet1!$E$44</definedName>
    <definedName name="QB_ROW_37250" localSheetId="1" hidden="1">Sheet1!$F$47</definedName>
    <definedName name="QB_ROW_37340" localSheetId="1" hidden="1">Sheet1!$E$48</definedName>
    <definedName name="QB_ROW_38250" localSheetId="1" hidden="1">Sheet1!$F$45</definedName>
    <definedName name="QB_ROW_39250" localSheetId="1" hidden="1">Sheet1!$F$19</definedName>
    <definedName name="QB_ROW_40250" localSheetId="1" hidden="1">Sheet1!$F$46</definedName>
    <definedName name="QB_ROW_41040" localSheetId="1" hidden="1">Sheet1!$E$52</definedName>
    <definedName name="QB_ROW_41250" localSheetId="1" hidden="1">Sheet1!$F$54</definedName>
    <definedName name="QB_ROW_41340" localSheetId="1" hidden="1">Sheet1!$E$55</definedName>
    <definedName name="QB_ROW_42250" localSheetId="1" hidden="1">Sheet1!$F$53</definedName>
    <definedName name="QB_ROW_43040" localSheetId="1" hidden="1">Sheet1!$E$56</definedName>
    <definedName name="QB_ROW_43340" localSheetId="1" hidden="1">Sheet1!$E$67</definedName>
    <definedName name="QB_ROW_44250" localSheetId="1" hidden="1">Sheet1!$F$57</definedName>
    <definedName name="QB_ROW_45250" localSheetId="1" hidden="1">Sheet1!$F$59</definedName>
    <definedName name="QB_ROW_46250" localSheetId="1" hidden="1">Sheet1!$F$60</definedName>
    <definedName name="QB_ROW_47250" localSheetId="1" hidden="1">Sheet1!$F$61</definedName>
    <definedName name="QB_ROW_48250" localSheetId="1" hidden="1">Sheet1!$F$62</definedName>
    <definedName name="QB_ROW_49250" localSheetId="1" hidden="1">Sheet1!$F$65</definedName>
    <definedName name="QB_ROW_50250" localSheetId="1" hidden="1">Sheet1!$F$63</definedName>
    <definedName name="QB_ROW_51250" localSheetId="1" hidden="1">Sheet1!$F$64</definedName>
    <definedName name="QB_ROW_52040" localSheetId="1" hidden="1">Sheet1!$E$68</definedName>
    <definedName name="QB_ROW_52340" localSheetId="1" hidden="1">Sheet1!$E$71</definedName>
    <definedName name="QB_ROW_53250" localSheetId="1" hidden="1">Sheet1!$F$70</definedName>
    <definedName name="QB_ROW_54250" localSheetId="1" hidden="1">Sheet1!$F$66</definedName>
    <definedName name="QB_ROW_55040" localSheetId="1" hidden="1">Sheet1!$E$80</definedName>
    <definedName name="QB_ROW_55340" localSheetId="1" hidden="1">Sheet1!$E$85</definedName>
    <definedName name="QB_ROW_56250" localSheetId="1" hidden="1">Sheet1!$F$81</definedName>
    <definedName name="QB_ROW_57250" localSheetId="1" hidden="1">Sheet1!$F$82</definedName>
    <definedName name="QB_ROW_58250" localSheetId="1" hidden="1">Sheet1!$F$83</definedName>
    <definedName name="QB_ROW_59250" localSheetId="1" hidden="1">Sheet1!$F$84</definedName>
    <definedName name="QB_ROW_60040" localSheetId="1" hidden="1">Sheet1!$E$86</definedName>
    <definedName name="QB_ROW_60340" localSheetId="1" hidden="1">Sheet1!$E$94</definedName>
    <definedName name="QB_ROW_61250" localSheetId="1" hidden="1">Sheet1!$F$87</definedName>
    <definedName name="QB_ROW_62250" localSheetId="1" hidden="1">Sheet1!$F$88</definedName>
    <definedName name="QB_ROW_63250" localSheetId="1" hidden="1">Sheet1!$F$89</definedName>
    <definedName name="QB_ROW_65250" localSheetId="1" hidden="1">Sheet1!$F$91</definedName>
    <definedName name="QB_ROW_66250" localSheetId="1" hidden="1">Sheet1!$F$92</definedName>
    <definedName name="QB_ROW_68250" localSheetId="1" hidden="1">Sheet1!$F$93</definedName>
    <definedName name="QB_ROW_69040" localSheetId="1" hidden="1">Sheet1!$E$95</definedName>
    <definedName name="QB_ROW_69340" localSheetId="1" hidden="1">Sheet1!$E$115</definedName>
    <definedName name="QB_ROW_71250" localSheetId="1" hidden="1">Sheet1!$F$96</definedName>
    <definedName name="QB_ROW_73250" localSheetId="1" hidden="1">Sheet1!$F$97</definedName>
    <definedName name="QB_ROW_74250" localSheetId="1" hidden="1">Sheet1!$F$99</definedName>
    <definedName name="QB_ROW_75250" localSheetId="1" hidden="1">Sheet1!$F$100</definedName>
    <definedName name="QB_ROW_76250" localSheetId="1" hidden="1">Sheet1!$F$101</definedName>
    <definedName name="QB_ROW_79250" localSheetId="1" hidden="1">Sheet1!$F$102</definedName>
    <definedName name="QB_ROW_80250" localSheetId="1" hidden="1">Sheet1!$F$103</definedName>
    <definedName name="QB_ROW_81250" localSheetId="1" hidden="1">Sheet1!$F$104</definedName>
    <definedName name="QB_ROW_82250" localSheetId="1" hidden="1">Sheet1!$F$105</definedName>
    <definedName name="QB_ROW_83050" localSheetId="1" hidden="1">Sheet1!$F$106</definedName>
    <definedName name="QB_ROW_83350" localSheetId="1" hidden="1">Sheet1!$F$111</definedName>
    <definedName name="QB_ROW_84250" localSheetId="1" hidden="1">Sheet1!$F$112</definedName>
    <definedName name="QB_ROW_85250" localSheetId="1" hidden="1">Sheet1!$F$113</definedName>
    <definedName name="QB_ROW_86040" localSheetId="1" hidden="1">Sheet1!$E$116</definedName>
    <definedName name="QB_ROW_86321" localSheetId="1" hidden="1">Sheet1!#REF!</definedName>
    <definedName name="QB_ROW_86340" localSheetId="1" hidden="1">Sheet1!$E$121</definedName>
    <definedName name="QB_ROW_87031" localSheetId="1" hidden="1">Sheet1!$D$50</definedName>
    <definedName name="QB_ROW_87250" localSheetId="1" hidden="1">Sheet1!$F$117</definedName>
    <definedName name="QB_ROW_87331" localSheetId="1" hidden="1">Sheet1!#REF!</definedName>
    <definedName name="QB_ROW_88250" localSheetId="1" hidden="1">Sheet1!$F$118</definedName>
    <definedName name="QB_ROW_89250" localSheetId="1" hidden="1">Sheet1!$F$119</definedName>
    <definedName name="QB_ROW_92250" localSheetId="1" hidden="1">Sheet1!$F$120</definedName>
    <definedName name="QB_ROW_99040" localSheetId="1" hidden="1">Sheet1!$E$72</definedName>
    <definedName name="QB_ROW_99340" localSheetId="1" hidden="1">Sheet1!$E$79</definedName>
    <definedName name="QBCANSUPPORTUPDATE" localSheetId="1">TRUE</definedName>
    <definedName name="QBCOMPANYFILENAME" localSheetId="1">"C:\Users\Cindy Eakin\QB Company Files\Town of Cochiti Lake - General Fund 06.29.2018.QBW"</definedName>
    <definedName name="QBENDDATE" localSheetId="1">20200630</definedName>
    <definedName name="QBHEADERSONSCREEN" localSheetId="1">FALSE</definedName>
    <definedName name="QBMETADATASIZE" localSheetId="1">5923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"d71db9929f5548a0bf41f7fa3ce7f8f1"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7</definedName>
    <definedName name="QBSTARTDATE" localSheetId="1">20190701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5" i="1" l="1"/>
  <c r="H136" i="1"/>
  <c r="N131" i="1"/>
  <c r="J131" i="1"/>
  <c r="L129" i="1"/>
  <c r="L130" i="1" s="1"/>
  <c r="L131" i="1" s="1"/>
  <c r="H129" i="1"/>
  <c r="H130" i="1" s="1"/>
  <c r="P128" i="1"/>
  <c r="P127" i="1"/>
  <c r="N121" i="1"/>
  <c r="L121" i="1"/>
  <c r="J121" i="1"/>
  <c r="P120" i="1"/>
  <c r="P119" i="1"/>
  <c r="P118" i="1"/>
  <c r="P117" i="1"/>
  <c r="J115" i="1"/>
  <c r="H115" i="1"/>
  <c r="P114" i="1"/>
  <c r="P113" i="1"/>
  <c r="P112" i="1"/>
  <c r="N111" i="1"/>
  <c r="N115" i="1" s="1"/>
  <c r="L111" i="1"/>
  <c r="P110" i="1"/>
  <c r="P109" i="1"/>
  <c r="P108" i="1"/>
  <c r="P107" i="1"/>
  <c r="P105" i="1"/>
  <c r="P104" i="1"/>
  <c r="P103" i="1"/>
  <c r="P102" i="1"/>
  <c r="P101" i="1"/>
  <c r="P100" i="1"/>
  <c r="P99" i="1"/>
  <c r="P98" i="1"/>
  <c r="P97" i="1"/>
  <c r="P96" i="1"/>
  <c r="N94" i="1"/>
  <c r="L94" i="1"/>
  <c r="J94" i="1"/>
  <c r="H94" i="1"/>
  <c r="P93" i="1"/>
  <c r="P92" i="1"/>
  <c r="P91" i="1"/>
  <c r="P90" i="1"/>
  <c r="P89" i="1"/>
  <c r="P88" i="1"/>
  <c r="P87" i="1"/>
  <c r="N85" i="1"/>
  <c r="L85" i="1"/>
  <c r="J85" i="1"/>
  <c r="H85" i="1"/>
  <c r="P84" i="1"/>
  <c r="P83" i="1"/>
  <c r="P82" i="1"/>
  <c r="P81" i="1"/>
  <c r="N79" i="1"/>
  <c r="L79" i="1"/>
  <c r="P79" i="1" s="1"/>
  <c r="P78" i="1"/>
  <c r="P77" i="1"/>
  <c r="P76" i="1"/>
  <c r="P75" i="1"/>
  <c r="P74" i="1"/>
  <c r="P73" i="1"/>
  <c r="N71" i="1"/>
  <c r="L71" i="1"/>
  <c r="J71" i="1"/>
  <c r="P70" i="1"/>
  <c r="P69" i="1"/>
  <c r="N67" i="1"/>
  <c r="P67" i="1" s="1"/>
  <c r="L67" i="1"/>
  <c r="J67" i="1"/>
  <c r="H67" i="1"/>
  <c r="P66" i="1"/>
  <c r="P65" i="1"/>
  <c r="P64" i="1"/>
  <c r="P63" i="1"/>
  <c r="P62" i="1"/>
  <c r="P61" i="1"/>
  <c r="P60" i="1"/>
  <c r="P59" i="1"/>
  <c r="P58" i="1"/>
  <c r="P57" i="1"/>
  <c r="N55" i="1"/>
  <c r="L55" i="1"/>
  <c r="J55" i="1"/>
  <c r="H55" i="1"/>
  <c r="P54" i="1"/>
  <c r="P53" i="1"/>
  <c r="N48" i="1"/>
  <c r="L48" i="1"/>
  <c r="H48" i="1"/>
  <c r="P48" i="1" s="1"/>
  <c r="P47" i="1"/>
  <c r="P46" i="1"/>
  <c r="P45" i="1"/>
  <c r="N43" i="1"/>
  <c r="L43" i="1"/>
  <c r="P43" i="1" s="1"/>
  <c r="P42" i="1"/>
  <c r="P41" i="1"/>
  <c r="L39" i="1"/>
  <c r="P38" i="1"/>
  <c r="P37" i="1"/>
  <c r="P36" i="1"/>
  <c r="P35" i="1"/>
  <c r="N34" i="1"/>
  <c r="N39" i="1" s="1"/>
  <c r="H34" i="1"/>
  <c r="H39" i="1" s="1"/>
  <c r="P33" i="1"/>
  <c r="P32" i="1"/>
  <c r="P31" i="1"/>
  <c r="P30" i="1"/>
  <c r="P28" i="1"/>
  <c r="P27" i="1"/>
  <c r="P26" i="1"/>
  <c r="N24" i="1"/>
  <c r="L24" i="1"/>
  <c r="P23" i="1"/>
  <c r="P22" i="1"/>
  <c r="N20" i="1"/>
  <c r="L20" i="1"/>
  <c r="H20" i="1"/>
  <c r="P19" i="1"/>
  <c r="P18" i="1"/>
  <c r="P17" i="1"/>
  <c r="N15" i="1"/>
  <c r="H15" i="1"/>
  <c r="P15" i="1" s="1"/>
  <c r="P14" i="1"/>
  <c r="P13" i="1"/>
  <c r="P11" i="1"/>
  <c r="N10" i="1"/>
  <c r="H10" i="1"/>
  <c r="P9" i="1"/>
  <c r="P8" i="1"/>
  <c r="P7" i="1"/>
  <c r="P6" i="1"/>
  <c r="N122" i="1" l="1"/>
  <c r="P24" i="1"/>
  <c r="P85" i="1"/>
  <c r="P121" i="1"/>
  <c r="N49" i="1"/>
  <c r="H49" i="1"/>
  <c r="H123" i="1" s="1"/>
  <c r="P39" i="1"/>
  <c r="P20" i="1"/>
  <c r="P71" i="1"/>
  <c r="P34" i="1"/>
  <c r="L49" i="1"/>
  <c r="H122" i="1"/>
  <c r="J122" i="1"/>
  <c r="P94" i="1"/>
  <c r="P111" i="1"/>
  <c r="H131" i="1"/>
  <c r="P131" i="1" s="1"/>
  <c r="P130" i="1"/>
  <c r="P55" i="1"/>
  <c r="P129" i="1"/>
  <c r="L115" i="1"/>
  <c r="L122" i="1" s="1"/>
  <c r="P10" i="1"/>
  <c r="J132" i="1" l="1"/>
  <c r="J123" i="1"/>
  <c r="N123" i="1"/>
  <c r="N132" i="1" s="1"/>
  <c r="P49" i="1"/>
  <c r="L123" i="1"/>
  <c r="L132" i="1"/>
  <c r="H132" i="1"/>
  <c r="P115" i="1"/>
  <c r="P122" i="1"/>
  <c r="P132" i="1" l="1"/>
  <c r="P123" i="1"/>
</calcChain>
</file>

<file path=xl/sharedStrings.xml><?xml version="1.0" encoding="utf-8"?>
<sst xmlns="http://schemas.openxmlformats.org/spreadsheetml/2006/main" count="143" uniqueCount="139">
  <si>
    <t>Accounting</t>
  </si>
  <si>
    <t>General Administrative</t>
  </si>
  <si>
    <t>Library</t>
  </si>
  <si>
    <t>Operations &amp; Maintenance</t>
  </si>
  <si>
    <t>TOTAL</t>
  </si>
  <si>
    <t>Ordinary Income/Expense</t>
  </si>
  <si>
    <t>Income</t>
  </si>
  <si>
    <t>41000 · Taxes - Local effort</t>
  </si>
  <si>
    <t>41500 · Property Tax - Current</t>
  </si>
  <si>
    <t>41510 · Property Tax - Prior year</t>
  </si>
  <si>
    <t>41520 · Property Tax - Pen &amp; Int</t>
  </si>
  <si>
    <t>41000 · Taxes - Local effort - Other</t>
  </si>
  <si>
    <t>Total 41000 · Taxes - Local effort</t>
  </si>
  <si>
    <t>41100 · Franchise Tax</t>
  </si>
  <si>
    <t>43000 · Licenses &amp; Permits</t>
  </si>
  <si>
    <t>43100 · Animal Licenses</t>
  </si>
  <si>
    <t>43800 · Zoning Permits</t>
  </si>
  <si>
    <t>Total 43000 · Licenses &amp; Permits</t>
  </si>
  <si>
    <t>44000 · Charges for Services</t>
  </si>
  <si>
    <t>44010 · Administrative Fees</t>
  </si>
  <si>
    <t>44150 · Printing and Copying</t>
  </si>
  <si>
    <t>44990 · Other Charges for Services</t>
  </si>
  <si>
    <t>Total 44000 · Charges for Services</t>
  </si>
  <si>
    <t>45000 · Fines &amp; Forfeitures</t>
  </si>
  <si>
    <t>45050 · Library Fees</t>
  </si>
  <si>
    <t>45070 · Unclaimed/Confiscated Property</t>
  </si>
  <si>
    <t>Total 45000 · Fines &amp; Forfeitures</t>
  </si>
  <si>
    <t>46000 · Miscellaneous Revenues</t>
  </si>
  <si>
    <t>46010 · Contributions/Donations</t>
  </si>
  <si>
    <t>46020 · Insurance Recoveries</t>
  </si>
  <si>
    <t>46030 · Interest Income</t>
  </si>
  <si>
    <t>46040 · Investment Income</t>
  </si>
  <si>
    <t>46040.1 · Interest and Dividends - Invest</t>
  </si>
  <si>
    <t>46040.2 · Unrealized Gains and Losses</t>
  </si>
  <si>
    <t>46040.3 · Realized gains and losses</t>
  </si>
  <si>
    <t>46040 · Investment Income - Other</t>
  </si>
  <si>
    <t>Total 46040 · Investment Income</t>
  </si>
  <si>
    <t>46060 · Reimbursement/Refunds</t>
  </si>
  <si>
    <t>46091 · Sale of Fixed Assets</t>
  </si>
  <si>
    <t>46092 · Book Sales</t>
  </si>
  <si>
    <t>46900 · Miscellaneous - Other</t>
  </si>
  <si>
    <t>Total 46000 · Miscellaneous Revenues</t>
  </si>
  <si>
    <t>46300 · Bond Proceeds</t>
  </si>
  <si>
    <t>46301 · New Mexico GO Bond allocation</t>
  </si>
  <si>
    <t>46302 · Sandoval Co GO Bond allocation</t>
  </si>
  <si>
    <t>Total 46300 · Bond Proceeds</t>
  </si>
  <si>
    <t>47000 · Intergovt - Grants/Distribution</t>
  </si>
  <si>
    <t>47398 · Other State Distr (operational)</t>
  </si>
  <si>
    <t>47800 · Local - Grants from Co to Munic</t>
  </si>
  <si>
    <t>47000 · Intergovt - Grants/Distribution - Other</t>
  </si>
  <si>
    <t>Total 47000 · Intergovt - Grants/Distribution</t>
  </si>
  <si>
    <t>Total Income</t>
  </si>
  <si>
    <t>Cost of Goods Sold</t>
  </si>
  <si>
    <t>Expense</t>
  </si>
  <si>
    <t>51000 · Salary &amp; Wages</t>
  </si>
  <si>
    <t>51040 · Salaries - Part-Time Positions</t>
  </si>
  <si>
    <t>51000 · Salary &amp; Wages - Other</t>
  </si>
  <si>
    <t>Total 51000 · Salary &amp; Wages</t>
  </si>
  <si>
    <t>52000 · Employee Benefits</t>
  </si>
  <si>
    <t>52010 · FICA - Regular</t>
  </si>
  <si>
    <t>52011 · FICA - Medicare</t>
  </si>
  <si>
    <t>52030 · Health and Medical Premiums</t>
  </si>
  <si>
    <t>52040 · Life Insurance Premiums</t>
  </si>
  <si>
    <t>52050 · Dental Insurance Premiums</t>
  </si>
  <si>
    <t>52060 · Vision Insurance Premiums</t>
  </si>
  <si>
    <t>52100 · Workers' Compensation Premium</t>
  </si>
  <si>
    <t>52110 · Workers' Compensation Fee</t>
  </si>
  <si>
    <t>52900 · Unemployment Compensation</t>
  </si>
  <si>
    <t>52999 · Other Employee Benefits</t>
  </si>
  <si>
    <t>Total 52000 · Employee Benefits</t>
  </si>
  <si>
    <t>53000 · Travel Costs</t>
  </si>
  <si>
    <t>53010 · Travel - Elected Officials</t>
  </si>
  <si>
    <t>53030 · Travel - Employees</t>
  </si>
  <si>
    <t>Total 53000 · Travel Costs</t>
  </si>
  <si>
    <t>54000 · Purchased Property Services</t>
  </si>
  <si>
    <t>54010 · Maint &amp; Repairs - Building</t>
  </si>
  <si>
    <t>54030 · Maint &amp; Repairs - Grounds/Roads</t>
  </si>
  <si>
    <t>54040 · Maint &amp; Repairs - Vehicles</t>
  </si>
  <si>
    <t>54050 · Maint &amp; Repairs- Furn/Fix/Equip</t>
  </si>
  <si>
    <t>54060 · Maintenance Supplies</t>
  </si>
  <si>
    <t>54999 · Other Maintenance</t>
  </si>
  <si>
    <t>Total 54000 · Purchased Property Services</t>
  </si>
  <si>
    <t>55000 · Contractual Services</t>
  </si>
  <si>
    <t>55010 · Contract - Audit</t>
  </si>
  <si>
    <t>55020 · Contract - Attorney Fees</t>
  </si>
  <si>
    <t>55030 · Contract - Pro Services</t>
  </si>
  <si>
    <t>55999 · Contract - Other Services</t>
  </si>
  <si>
    <t>Total 55000 · Contractual Services</t>
  </si>
  <si>
    <t>56000 · Supplies</t>
  </si>
  <si>
    <t>56010 · Software</t>
  </si>
  <si>
    <t>56020 · Supplies - General Office</t>
  </si>
  <si>
    <t>56040 · Supplies - Furn/Fix/Equip</t>
  </si>
  <si>
    <t>56050 · Supplies - Janitorial /Maint</t>
  </si>
  <si>
    <t>56120 · Supplies - Vehicle Fuel</t>
  </si>
  <si>
    <t>56121 · Supplies - Veh Lub/Anti-Freeze</t>
  </si>
  <si>
    <t>56999 · Supplies - Other</t>
  </si>
  <si>
    <t>Total 56000 · Supplies</t>
  </si>
  <si>
    <t>57000 · Operating costs</t>
  </si>
  <si>
    <t>57030 · Communication Costs</t>
  </si>
  <si>
    <t>57050 · Employee Training</t>
  </si>
  <si>
    <t>57051 · Training/Conference Fees</t>
  </si>
  <si>
    <t>57070 · Insurance - Gen Liab/Property</t>
  </si>
  <si>
    <t>57071 · Surety Bonding</t>
  </si>
  <si>
    <t>57080 · Postage</t>
  </si>
  <si>
    <t>57130 · Rent - Equip/Machinery</t>
  </si>
  <si>
    <t>57140 · Rent - Land/Building</t>
  </si>
  <si>
    <t>57150 · Subscriptions &amp; Dues</t>
  </si>
  <si>
    <t>57160 · Telecommunications</t>
  </si>
  <si>
    <t>57170 · Utilities - Electricity</t>
  </si>
  <si>
    <t>57170.1 · Electricity - Street Lights</t>
  </si>
  <si>
    <t>57170.2 · Electricity - Maint. Shop</t>
  </si>
  <si>
    <t>57170.3 · Electricity - Town Hall</t>
  </si>
  <si>
    <t>57170.4 · Electricity - Fire Dept</t>
  </si>
  <si>
    <t>Total 57170 · Utilities - Electricity</t>
  </si>
  <si>
    <t>57171 · Utilities - Natural Gas</t>
  </si>
  <si>
    <t>57173 · Utilities - Water</t>
  </si>
  <si>
    <t>57999 · Other Operating Costs</t>
  </si>
  <si>
    <t>Total 57000 · Operating costs</t>
  </si>
  <si>
    <t>58000 · Capital Purchases</t>
  </si>
  <si>
    <t>58010 · Buildings &amp; Structures</t>
  </si>
  <si>
    <t>58020 · Equipment &amp; Machinery</t>
  </si>
  <si>
    <t>58030 · Furniture &amp; Fixtures</t>
  </si>
  <si>
    <t>58070 · Library/Museum Acquisition</t>
  </si>
  <si>
    <t>Total 58000 · Capital Purchases</t>
  </si>
  <si>
    <t>Total Expense</t>
  </si>
  <si>
    <t>Net Ordinary Income</t>
  </si>
  <si>
    <t>Other Income/Expense</t>
  </si>
  <si>
    <t>Other Income</t>
  </si>
  <si>
    <t>61000 · Transfers</t>
  </si>
  <si>
    <t>61100 · Transfers In</t>
  </si>
  <si>
    <t>Total 61000 · Transfers</t>
  </si>
  <si>
    <t>Total Other Income</t>
  </si>
  <si>
    <t>Net Other Income</t>
  </si>
  <si>
    <t>Net Income</t>
  </si>
  <si>
    <t>Jul '19 - Jun '20</t>
  </si>
  <si>
    <t>Raymond James Investment Inc</t>
  </si>
  <si>
    <t>Surplus deposited to Raymond James</t>
  </si>
  <si>
    <t>61200 · Transfers Out - Raymond James *</t>
  </si>
  <si>
    <t>*Transfers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</si>
</sst>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1" fillId="0" borderId="0" xfId="0" applyNumberFormat="1" applyFont="1" applyBorder="1" applyAlignment="1">
      <alignment horizontal="centerContinuous" vertical="center" wrapText="1"/>
    </xf>
    <xf numFmtId="49" fontId="0" fillId="0" borderId="0" xfId="0" applyNumberFormat="1" applyAlignment="1">
      <alignment vertical="center" wrapText="1"/>
    </xf>
    <xf numFmtId="43" fontId="2" fillId="0" borderId="0" xfId="0" applyNumberFormat="1" applyFont="1"/>
    <xf numFmtId="43" fontId="2" fillId="0" borderId="2" xfId="0" applyNumberFormat="1" applyFont="1" applyBorder="1"/>
    <xf numFmtId="43" fontId="2" fillId="0" borderId="0" xfId="0" applyNumberFormat="1" applyFont="1" applyBorder="1"/>
    <xf numFmtId="43" fontId="2" fillId="0" borderId="3" xfId="0" applyNumberFormat="1" applyFont="1" applyBorder="1"/>
    <xf numFmtId="43" fontId="2" fillId="0" borderId="4" xfId="0" applyNumberFormat="1" applyFont="1" applyBorder="1"/>
    <xf numFmtId="43" fontId="1" fillId="0" borderId="5" xfId="0" applyNumberFormat="1" applyFont="1" applyBorder="1"/>
    <xf numFmtId="43" fontId="1" fillId="0" borderId="0" xfId="0" applyNumberFormat="1" applyFont="1"/>
    <xf numFmtId="43" fontId="0" fillId="0" borderId="0" xfId="0" applyNumberFormat="1"/>
    <xf numFmtId="43" fontId="2" fillId="0" borderId="6" xfId="0" applyNumberFormat="1" applyFont="1" applyBorder="1"/>
    <xf numFmtId="0" fontId="1" fillId="0" borderId="2" xfId="0" applyNumberFormat="1" applyFont="1" applyBorder="1"/>
  </cellXfs>
  <cellStyles count="2">
    <cellStyle name="Normal" xfId="0" builtinId="0"/>
    <cellStyle name="Normal 2" xfId="1" xr:uid="{ECD59F9F-C032-47E4-8AD3-1BEAD5CA0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A25639E-BB3F-4C84-91A2-7770DADE1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B1ACD12-1975-4D7B-BE6E-11DF2F0C4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B37CBB6-8CAA-473F-8336-0472F21BA9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A7EB-59DB-482C-A8B5-9EEBB77F2289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1" customWidth="1"/>
    <col min="2" max="2" width="4.140625" style="11" customWidth="1"/>
    <col min="3" max="3" width="54" style="11" customWidth="1"/>
    <col min="4" max="4" width="3.7109375" style="11" customWidth="1"/>
    <col min="5" max="5" width="90.28515625" style="11" customWidth="1"/>
    <col min="6" max="7" width="8.85546875" style="11"/>
    <col min="8" max="8" width="15.42578125" style="11" customWidth="1"/>
    <col min="9" max="9" width="5.140625" style="11" customWidth="1"/>
    <col min="10" max="11" width="8.85546875" style="11"/>
    <col min="12" max="12" width="3" style="11" customWidth="1"/>
    <col min="13" max="15" width="8.85546875" style="11"/>
    <col min="16" max="16" width="7" style="11" customWidth="1"/>
    <col min="17" max="256" width="8.85546875" style="11"/>
    <col min="257" max="257" width="3" style="11" customWidth="1"/>
    <col min="258" max="258" width="4.140625" style="11" customWidth="1"/>
    <col min="259" max="259" width="54" style="11" customWidth="1"/>
    <col min="260" max="260" width="3.7109375" style="11" customWidth="1"/>
    <col min="261" max="261" width="90.28515625" style="11" customWidth="1"/>
    <col min="262" max="263" width="8.85546875" style="11"/>
    <col min="264" max="264" width="15.42578125" style="11" customWidth="1"/>
    <col min="265" max="265" width="5.140625" style="11" customWidth="1"/>
    <col min="266" max="267" width="8.85546875" style="11"/>
    <col min="268" max="268" width="3" style="11" customWidth="1"/>
    <col min="269" max="271" width="8.85546875" style="11"/>
    <col min="272" max="272" width="7" style="11" customWidth="1"/>
    <col min="273" max="512" width="8.85546875" style="11"/>
    <col min="513" max="513" width="3" style="11" customWidth="1"/>
    <col min="514" max="514" width="4.140625" style="11" customWidth="1"/>
    <col min="515" max="515" width="54" style="11" customWidth="1"/>
    <col min="516" max="516" width="3.7109375" style="11" customWidth="1"/>
    <col min="517" max="517" width="90.28515625" style="11" customWidth="1"/>
    <col min="518" max="519" width="8.85546875" style="11"/>
    <col min="520" max="520" width="15.42578125" style="11" customWidth="1"/>
    <col min="521" max="521" width="5.140625" style="11" customWidth="1"/>
    <col min="522" max="523" width="8.85546875" style="11"/>
    <col min="524" max="524" width="3" style="11" customWidth="1"/>
    <col min="525" max="527" width="8.85546875" style="11"/>
    <col min="528" max="528" width="7" style="11" customWidth="1"/>
    <col min="529" max="768" width="8.85546875" style="11"/>
    <col min="769" max="769" width="3" style="11" customWidth="1"/>
    <col min="770" max="770" width="4.140625" style="11" customWidth="1"/>
    <col min="771" max="771" width="54" style="11" customWidth="1"/>
    <col min="772" max="772" width="3.7109375" style="11" customWidth="1"/>
    <col min="773" max="773" width="90.28515625" style="11" customWidth="1"/>
    <col min="774" max="775" width="8.85546875" style="11"/>
    <col min="776" max="776" width="15.42578125" style="11" customWidth="1"/>
    <col min="777" max="777" width="5.140625" style="11" customWidth="1"/>
    <col min="778" max="779" width="8.85546875" style="11"/>
    <col min="780" max="780" width="3" style="11" customWidth="1"/>
    <col min="781" max="783" width="8.85546875" style="11"/>
    <col min="784" max="784" width="7" style="11" customWidth="1"/>
    <col min="785" max="1024" width="8.85546875" style="11"/>
    <col min="1025" max="1025" width="3" style="11" customWidth="1"/>
    <col min="1026" max="1026" width="4.140625" style="11" customWidth="1"/>
    <col min="1027" max="1027" width="54" style="11" customWidth="1"/>
    <col min="1028" max="1028" width="3.7109375" style="11" customWidth="1"/>
    <col min="1029" max="1029" width="90.28515625" style="11" customWidth="1"/>
    <col min="1030" max="1031" width="8.85546875" style="11"/>
    <col min="1032" max="1032" width="15.42578125" style="11" customWidth="1"/>
    <col min="1033" max="1033" width="5.140625" style="11" customWidth="1"/>
    <col min="1034" max="1035" width="8.85546875" style="11"/>
    <col min="1036" max="1036" width="3" style="11" customWidth="1"/>
    <col min="1037" max="1039" width="8.85546875" style="11"/>
    <col min="1040" max="1040" width="7" style="11" customWidth="1"/>
    <col min="1041" max="1280" width="8.85546875" style="11"/>
    <col min="1281" max="1281" width="3" style="11" customWidth="1"/>
    <col min="1282" max="1282" width="4.140625" style="11" customWidth="1"/>
    <col min="1283" max="1283" width="54" style="11" customWidth="1"/>
    <col min="1284" max="1284" width="3.7109375" style="11" customWidth="1"/>
    <col min="1285" max="1285" width="90.28515625" style="11" customWidth="1"/>
    <col min="1286" max="1287" width="8.85546875" style="11"/>
    <col min="1288" max="1288" width="15.42578125" style="11" customWidth="1"/>
    <col min="1289" max="1289" width="5.140625" style="11" customWidth="1"/>
    <col min="1290" max="1291" width="8.85546875" style="11"/>
    <col min="1292" max="1292" width="3" style="11" customWidth="1"/>
    <col min="1293" max="1295" width="8.85546875" style="11"/>
    <col min="1296" max="1296" width="7" style="11" customWidth="1"/>
    <col min="1297" max="1536" width="8.85546875" style="11"/>
    <col min="1537" max="1537" width="3" style="11" customWidth="1"/>
    <col min="1538" max="1538" width="4.140625" style="11" customWidth="1"/>
    <col min="1539" max="1539" width="54" style="11" customWidth="1"/>
    <col min="1540" max="1540" width="3.7109375" style="11" customWidth="1"/>
    <col min="1541" max="1541" width="90.28515625" style="11" customWidth="1"/>
    <col min="1542" max="1543" width="8.85546875" style="11"/>
    <col min="1544" max="1544" width="15.42578125" style="11" customWidth="1"/>
    <col min="1545" max="1545" width="5.140625" style="11" customWidth="1"/>
    <col min="1546" max="1547" width="8.85546875" style="11"/>
    <col min="1548" max="1548" width="3" style="11" customWidth="1"/>
    <col min="1549" max="1551" width="8.85546875" style="11"/>
    <col min="1552" max="1552" width="7" style="11" customWidth="1"/>
    <col min="1553" max="1792" width="8.85546875" style="11"/>
    <col min="1793" max="1793" width="3" style="11" customWidth="1"/>
    <col min="1794" max="1794" width="4.140625" style="11" customWidth="1"/>
    <col min="1795" max="1795" width="54" style="11" customWidth="1"/>
    <col min="1796" max="1796" width="3.7109375" style="11" customWidth="1"/>
    <col min="1797" max="1797" width="90.28515625" style="11" customWidth="1"/>
    <col min="1798" max="1799" width="8.85546875" style="11"/>
    <col min="1800" max="1800" width="15.42578125" style="11" customWidth="1"/>
    <col min="1801" max="1801" width="5.140625" style="11" customWidth="1"/>
    <col min="1802" max="1803" width="8.85546875" style="11"/>
    <col min="1804" max="1804" width="3" style="11" customWidth="1"/>
    <col min="1805" max="1807" width="8.85546875" style="11"/>
    <col min="1808" max="1808" width="7" style="11" customWidth="1"/>
    <col min="1809" max="2048" width="8.85546875" style="11"/>
    <col min="2049" max="2049" width="3" style="11" customWidth="1"/>
    <col min="2050" max="2050" width="4.140625" style="11" customWidth="1"/>
    <col min="2051" max="2051" width="54" style="11" customWidth="1"/>
    <col min="2052" max="2052" width="3.7109375" style="11" customWidth="1"/>
    <col min="2053" max="2053" width="90.28515625" style="11" customWidth="1"/>
    <col min="2054" max="2055" width="8.85546875" style="11"/>
    <col min="2056" max="2056" width="15.42578125" style="11" customWidth="1"/>
    <col min="2057" max="2057" width="5.140625" style="11" customWidth="1"/>
    <col min="2058" max="2059" width="8.85546875" style="11"/>
    <col min="2060" max="2060" width="3" style="11" customWidth="1"/>
    <col min="2061" max="2063" width="8.85546875" style="11"/>
    <col min="2064" max="2064" width="7" style="11" customWidth="1"/>
    <col min="2065" max="2304" width="8.85546875" style="11"/>
    <col min="2305" max="2305" width="3" style="11" customWidth="1"/>
    <col min="2306" max="2306" width="4.140625" style="11" customWidth="1"/>
    <col min="2307" max="2307" width="54" style="11" customWidth="1"/>
    <col min="2308" max="2308" width="3.7109375" style="11" customWidth="1"/>
    <col min="2309" max="2309" width="90.28515625" style="11" customWidth="1"/>
    <col min="2310" max="2311" width="8.85546875" style="11"/>
    <col min="2312" max="2312" width="15.42578125" style="11" customWidth="1"/>
    <col min="2313" max="2313" width="5.140625" style="11" customWidth="1"/>
    <col min="2314" max="2315" width="8.85546875" style="11"/>
    <col min="2316" max="2316" width="3" style="11" customWidth="1"/>
    <col min="2317" max="2319" width="8.85546875" style="11"/>
    <col min="2320" max="2320" width="7" style="11" customWidth="1"/>
    <col min="2321" max="2560" width="8.85546875" style="11"/>
    <col min="2561" max="2561" width="3" style="11" customWidth="1"/>
    <col min="2562" max="2562" width="4.140625" style="11" customWidth="1"/>
    <col min="2563" max="2563" width="54" style="11" customWidth="1"/>
    <col min="2564" max="2564" width="3.7109375" style="11" customWidth="1"/>
    <col min="2565" max="2565" width="90.28515625" style="11" customWidth="1"/>
    <col min="2566" max="2567" width="8.85546875" style="11"/>
    <col min="2568" max="2568" width="15.42578125" style="11" customWidth="1"/>
    <col min="2569" max="2569" width="5.140625" style="11" customWidth="1"/>
    <col min="2570" max="2571" width="8.85546875" style="11"/>
    <col min="2572" max="2572" width="3" style="11" customWidth="1"/>
    <col min="2573" max="2575" width="8.85546875" style="11"/>
    <col min="2576" max="2576" width="7" style="11" customWidth="1"/>
    <col min="2577" max="2816" width="8.85546875" style="11"/>
    <col min="2817" max="2817" width="3" style="11" customWidth="1"/>
    <col min="2818" max="2818" width="4.140625" style="11" customWidth="1"/>
    <col min="2819" max="2819" width="54" style="11" customWidth="1"/>
    <col min="2820" max="2820" width="3.7109375" style="11" customWidth="1"/>
    <col min="2821" max="2821" width="90.28515625" style="11" customWidth="1"/>
    <col min="2822" max="2823" width="8.85546875" style="11"/>
    <col min="2824" max="2824" width="15.42578125" style="11" customWidth="1"/>
    <col min="2825" max="2825" width="5.140625" style="11" customWidth="1"/>
    <col min="2826" max="2827" width="8.85546875" style="11"/>
    <col min="2828" max="2828" width="3" style="11" customWidth="1"/>
    <col min="2829" max="2831" width="8.85546875" style="11"/>
    <col min="2832" max="2832" width="7" style="11" customWidth="1"/>
    <col min="2833" max="3072" width="8.85546875" style="11"/>
    <col min="3073" max="3073" width="3" style="11" customWidth="1"/>
    <col min="3074" max="3074" width="4.140625" style="11" customWidth="1"/>
    <col min="3075" max="3075" width="54" style="11" customWidth="1"/>
    <col min="3076" max="3076" width="3.7109375" style="11" customWidth="1"/>
    <col min="3077" max="3077" width="90.28515625" style="11" customWidth="1"/>
    <col min="3078" max="3079" width="8.85546875" style="11"/>
    <col min="3080" max="3080" width="15.42578125" style="11" customWidth="1"/>
    <col min="3081" max="3081" width="5.140625" style="11" customWidth="1"/>
    <col min="3082" max="3083" width="8.85546875" style="11"/>
    <col min="3084" max="3084" width="3" style="11" customWidth="1"/>
    <col min="3085" max="3087" width="8.85546875" style="11"/>
    <col min="3088" max="3088" width="7" style="11" customWidth="1"/>
    <col min="3089" max="3328" width="8.85546875" style="11"/>
    <col min="3329" max="3329" width="3" style="11" customWidth="1"/>
    <col min="3330" max="3330" width="4.140625" style="11" customWidth="1"/>
    <col min="3331" max="3331" width="54" style="11" customWidth="1"/>
    <col min="3332" max="3332" width="3.7109375" style="11" customWidth="1"/>
    <col min="3333" max="3333" width="90.28515625" style="11" customWidth="1"/>
    <col min="3334" max="3335" width="8.85546875" style="11"/>
    <col min="3336" max="3336" width="15.42578125" style="11" customWidth="1"/>
    <col min="3337" max="3337" width="5.140625" style="11" customWidth="1"/>
    <col min="3338" max="3339" width="8.85546875" style="11"/>
    <col min="3340" max="3340" width="3" style="11" customWidth="1"/>
    <col min="3341" max="3343" width="8.85546875" style="11"/>
    <col min="3344" max="3344" width="7" style="11" customWidth="1"/>
    <col min="3345" max="3584" width="8.85546875" style="11"/>
    <col min="3585" max="3585" width="3" style="11" customWidth="1"/>
    <col min="3586" max="3586" width="4.140625" style="11" customWidth="1"/>
    <col min="3587" max="3587" width="54" style="11" customWidth="1"/>
    <col min="3588" max="3588" width="3.7109375" style="11" customWidth="1"/>
    <col min="3589" max="3589" width="90.28515625" style="11" customWidth="1"/>
    <col min="3590" max="3591" width="8.85546875" style="11"/>
    <col min="3592" max="3592" width="15.42578125" style="11" customWidth="1"/>
    <col min="3593" max="3593" width="5.140625" style="11" customWidth="1"/>
    <col min="3594" max="3595" width="8.85546875" style="11"/>
    <col min="3596" max="3596" width="3" style="11" customWidth="1"/>
    <col min="3597" max="3599" width="8.85546875" style="11"/>
    <col min="3600" max="3600" width="7" style="11" customWidth="1"/>
    <col min="3601" max="3840" width="8.85546875" style="11"/>
    <col min="3841" max="3841" width="3" style="11" customWidth="1"/>
    <col min="3842" max="3842" width="4.140625" style="11" customWidth="1"/>
    <col min="3843" max="3843" width="54" style="11" customWidth="1"/>
    <col min="3844" max="3844" width="3.7109375" style="11" customWidth="1"/>
    <col min="3845" max="3845" width="90.28515625" style="11" customWidth="1"/>
    <col min="3846" max="3847" width="8.85546875" style="11"/>
    <col min="3848" max="3848" width="15.42578125" style="11" customWidth="1"/>
    <col min="3849" max="3849" width="5.140625" style="11" customWidth="1"/>
    <col min="3850" max="3851" width="8.85546875" style="11"/>
    <col min="3852" max="3852" width="3" style="11" customWidth="1"/>
    <col min="3853" max="3855" width="8.85546875" style="11"/>
    <col min="3856" max="3856" width="7" style="11" customWidth="1"/>
    <col min="3857" max="4096" width="8.85546875" style="11"/>
    <col min="4097" max="4097" width="3" style="11" customWidth="1"/>
    <col min="4098" max="4098" width="4.140625" style="11" customWidth="1"/>
    <col min="4099" max="4099" width="54" style="11" customWidth="1"/>
    <col min="4100" max="4100" width="3.7109375" style="11" customWidth="1"/>
    <col min="4101" max="4101" width="90.28515625" style="11" customWidth="1"/>
    <col min="4102" max="4103" width="8.85546875" style="11"/>
    <col min="4104" max="4104" width="15.42578125" style="11" customWidth="1"/>
    <col min="4105" max="4105" width="5.140625" style="11" customWidth="1"/>
    <col min="4106" max="4107" width="8.85546875" style="11"/>
    <col min="4108" max="4108" width="3" style="11" customWidth="1"/>
    <col min="4109" max="4111" width="8.85546875" style="11"/>
    <col min="4112" max="4112" width="7" style="11" customWidth="1"/>
    <col min="4113" max="4352" width="8.85546875" style="11"/>
    <col min="4353" max="4353" width="3" style="11" customWidth="1"/>
    <col min="4354" max="4354" width="4.140625" style="11" customWidth="1"/>
    <col min="4355" max="4355" width="54" style="11" customWidth="1"/>
    <col min="4356" max="4356" width="3.7109375" style="11" customWidth="1"/>
    <col min="4357" max="4357" width="90.28515625" style="11" customWidth="1"/>
    <col min="4358" max="4359" width="8.85546875" style="11"/>
    <col min="4360" max="4360" width="15.42578125" style="11" customWidth="1"/>
    <col min="4361" max="4361" width="5.140625" style="11" customWidth="1"/>
    <col min="4362" max="4363" width="8.85546875" style="11"/>
    <col min="4364" max="4364" width="3" style="11" customWidth="1"/>
    <col min="4365" max="4367" width="8.85546875" style="11"/>
    <col min="4368" max="4368" width="7" style="11" customWidth="1"/>
    <col min="4369" max="4608" width="8.85546875" style="11"/>
    <col min="4609" max="4609" width="3" style="11" customWidth="1"/>
    <col min="4610" max="4610" width="4.140625" style="11" customWidth="1"/>
    <col min="4611" max="4611" width="54" style="11" customWidth="1"/>
    <col min="4612" max="4612" width="3.7109375" style="11" customWidth="1"/>
    <col min="4613" max="4613" width="90.28515625" style="11" customWidth="1"/>
    <col min="4614" max="4615" width="8.85546875" style="11"/>
    <col min="4616" max="4616" width="15.42578125" style="11" customWidth="1"/>
    <col min="4617" max="4617" width="5.140625" style="11" customWidth="1"/>
    <col min="4618" max="4619" width="8.85546875" style="11"/>
    <col min="4620" max="4620" width="3" style="11" customWidth="1"/>
    <col min="4621" max="4623" width="8.85546875" style="11"/>
    <col min="4624" max="4624" width="7" style="11" customWidth="1"/>
    <col min="4625" max="4864" width="8.85546875" style="11"/>
    <col min="4865" max="4865" width="3" style="11" customWidth="1"/>
    <col min="4866" max="4866" width="4.140625" style="11" customWidth="1"/>
    <col min="4867" max="4867" width="54" style="11" customWidth="1"/>
    <col min="4868" max="4868" width="3.7109375" style="11" customWidth="1"/>
    <col min="4869" max="4869" width="90.28515625" style="11" customWidth="1"/>
    <col min="4870" max="4871" width="8.85546875" style="11"/>
    <col min="4872" max="4872" width="15.42578125" style="11" customWidth="1"/>
    <col min="4873" max="4873" width="5.140625" style="11" customWidth="1"/>
    <col min="4874" max="4875" width="8.85546875" style="11"/>
    <col min="4876" max="4876" width="3" style="11" customWidth="1"/>
    <col min="4877" max="4879" width="8.85546875" style="11"/>
    <col min="4880" max="4880" width="7" style="11" customWidth="1"/>
    <col min="4881" max="5120" width="8.85546875" style="11"/>
    <col min="5121" max="5121" width="3" style="11" customWidth="1"/>
    <col min="5122" max="5122" width="4.140625" style="11" customWidth="1"/>
    <col min="5123" max="5123" width="54" style="11" customWidth="1"/>
    <col min="5124" max="5124" width="3.7109375" style="11" customWidth="1"/>
    <col min="5125" max="5125" width="90.28515625" style="11" customWidth="1"/>
    <col min="5126" max="5127" width="8.85546875" style="11"/>
    <col min="5128" max="5128" width="15.42578125" style="11" customWidth="1"/>
    <col min="5129" max="5129" width="5.140625" style="11" customWidth="1"/>
    <col min="5130" max="5131" width="8.85546875" style="11"/>
    <col min="5132" max="5132" width="3" style="11" customWidth="1"/>
    <col min="5133" max="5135" width="8.85546875" style="11"/>
    <col min="5136" max="5136" width="7" style="11" customWidth="1"/>
    <col min="5137" max="5376" width="8.85546875" style="11"/>
    <col min="5377" max="5377" width="3" style="11" customWidth="1"/>
    <col min="5378" max="5378" width="4.140625" style="11" customWidth="1"/>
    <col min="5379" max="5379" width="54" style="11" customWidth="1"/>
    <col min="5380" max="5380" width="3.7109375" style="11" customWidth="1"/>
    <col min="5381" max="5381" width="90.28515625" style="11" customWidth="1"/>
    <col min="5382" max="5383" width="8.85546875" style="11"/>
    <col min="5384" max="5384" width="15.42578125" style="11" customWidth="1"/>
    <col min="5385" max="5385" width="5.140625" style="11" customWidth="1"/>
    <col min="5386" max="5387" width="8.85546875" style="11"/>
    <col min="5388" max="5388" width="3" style="11" customWidth="1"/>
    <col min="5389" max="5391" width="8.85546875" style="11"/>
    <col min="5392" max="5392" width="7" style="11" customWidth="1"/>
    <col min="5393" max="5632" width="8.85546875" style="11"/>
    <col min="5633" max="5633" width="3" style="11" customWidth="1"/>
    <col min="5634" max="5634" width="4.140625" style="11" customWidth="1"/>
    <col min="5635" max="5635" width="54" style="11" customWidth="1"/>
    <col min="5636" max="5636" width="3.7109375" style="11" customWidth="1"/>
    <col min="5637" max="5637" width="90.28515625" style="11" customWidth="1"/>
    <col min="5638" max="5639" width="8.85546875" style="11"/>
    <col min="5640" max="5640" width="15.42578125" style="11" customWidth="1"/>
    <col min="5641" max="5641" width="5.140625" style="11" customWidth="1"/>
    <col min="5642" max="5643" width="8.85546875" style="11"/>
    <col min="5644" max="5644" width="3" style="11" customWidth="1"/>
    <col min="5645" max="5647" width="8.85546875" style="11"/>
    <col min="5648" max="5648" width="7" style="11" customWidth="1"/>
    <col min="5649" max="5888" width="8.85546875" style="11"/>
    <col min="5889" max="5889" width="3" style="11" customWidth="1"/>
    <col min="5890" max="5890" width="4.140625" style="11" customWidth="1"/>
    <col min="5891" max="5891" width="54" style="11" customWidth="1"/>
    <col min="5892" max="5892" width="3.7109375" style="11" customWidth="1"/>
    <col min="5893" max="5893" width="90.28515625" style="11" customWidth="1"/>
    <col min="5894" max="5895" width="8.85546875" style="11"/>
    <col min="5896" max="5896" width="15.42578125" style="11" customWidth="1"/>
    <col min="5897" max="5897" width="5.140625" style="11" customWidth="1"/>
    <col min="5898" max="5899" width="8.85546875" style="11"/>
    <col min="5900" max="5900" width="3" style="11" customWidth="1"/>
    <col min="5901" max="5903" width="8.85546875" style="11"/>
    <col min="5904" max="5904" width="7" style="11" customWidth="1"/>
    <col min="5905" max="6144" width="8.85546875" style="11"/>
    <col min="6145" max="6145" width="3" style="11" customWidth="1"/>
    <col min="6146" max="6146" width="4.140625" style="11" customWidth="1"/>
    <col min="6147" max="6147" width="54" style="11" customWidth="1"/>
    <col min="6148" max="6148" width="3.7109375" style="11" customWidth="1"/>
    <col min="6149" max="6149" width="90.28515625" style="11" customWidth="1"/>
    <col min="6150" max="6151" width="8.85546875" style="11"/>
    <col min="6152" max="6152" width="15.42578125" style="11" customWidth="1"/>
    <col min="6153" max="6153" width="5.140625" style="11" customWidth="1"/>
    <col min="6154" max="6155" width="8.85546875" style="11"/>
    <col min="6156" max="6156" width="3" style="11" customWidth="1"/>
    <col min="6157" max="6159" width="8.85546875" style="11"/>
    <col min="6160" max="6160" width="7" style="11" customWidth="1"/>
    <col min="6161" max="6400" width="8.85546875" style="11"/>
    <col min="6401" max="6401" width="3" style="11" customWidth="1"/>
    <col min="6402" max="6402" width="4.140625" style="11" customWidth="1"/>
    <col min="6403" max="6403" width="54" style="11" customWidth="1"/>
    <col min="6404" max="6404" width="3.7109375" style="11" customWidth="1"/>
    <col min="6405" max="6405" width="90.28515625" style="11" customWidth="1"/>
    <col min="6406" max="6407" width="8.85546875" style="11"/>
    <col min="6408" max="6408" width="15.42578125" style="11" customWidth="1"/>
    <col min="6409" max="6409" width="5.140625" style="11" customWidth="1"/>
    <col min="6410" max="6411" width="8.85546875" style="11"/>
    <col min="6412" max="6412" width="3" style="11" customWidth="1"/>
    <col min="6413" max="6415" width="8.85546875" style="11"/>
    <col min="6416" max="6416" width="7" style="11" customWidth="1"/>
    <col min="6417" max="6656" width="8.85546875" style="11"/>
    <col min="6657" max="6657" width="3" style="11" customWidth="1"/>
    <col min="6658" max="6658" width="4.140625" style="11" customWidth="1"/>
    <col min="6659" max="6659" width="54" style="11" customWidth="1"/>
    <col min="6660" max="6660" width="3.7109375" style="11" customWidth="1"/>
    <col min="6661" max="6661" width="90.28515625" style="11" customWidth="1"/>
    <col min="6662" max="6663" width="8.85546875" style="11"/>
    <col min="6664" max="6664" width="15.42578125" style="11" customWidth="1"/>
    <col min="6665" max="6665" width="5.140625" style="11" customWidth="1"/>
    <col min="6666" max="6667" width="8.85546875" style="11"/>
    <col min="6668" max="6668" width="3" style="11" customWidth="1"/>
    <col min="6669" max="6671" width="8.85546875" style="11"/>
    <col min="6672" max="6672" width="7" style="11" customWidth="1"/>
    <col min="6673" max="6912" width="8.85546875" style="11"/>
    <col min="6913" max="6913" width="3" style="11" customWidth="1"/>
    <col min="6914" max="6914" width="4.140625" style="11" customWidth="1"/>
    <col min="6915" max="6915" width="54" style="11" customWidth="1"/>
    <col min="6916" max="6916" width="3.7109375" style="11" customWidth="1"/>
    <col min="6917" max="6917" width="90.28515625" style="11" customWidth="1"/>
    <col min="6918" max="6919" width="8.85546875" style="11"/>
    <col min="6920" max="6920" width="15.42578125" style="11" customWidth="1"/>
    <col min="6921" max="6921" width="5.140625" style="11" customWidth="1"/>
    <col min="6922" max="6923" width="8.85546875" style="11"/>
    <col min="6924" max="6924" width="3" style="11" customWidth="1"/>
    <col min="6925" max="6927" width="8.85546875" style="11"/>
    <col min="6928" max="6928" width="7" style="11" customWidth="1"/>
    <col min="6929" max="7168" width="8.85546875" style="11"/>
    <col min="7169" max="7169" width="3" style="11" customWidth="1"/>
    <col min="7170" max="7170" width="4.140625" style="11" customWidth="1"/>
    <col min="7171" max="7171" width="54" style="11" customWidth="1"/>
    <col min="7172" max="7172" width="3.7109375" style="11" customWidth="1"/>
    <col min="7173" max="7173" width="90.28515625" style="11" customWidth="1"/>
    <col min="7174" max="7175" width="8.85546875" style="11"/>
    <col min="7176" max="7176" width="15.42578125" style="11" customWidth="1"/>
    <col min="7177" max="7177" width="5.140625" style="11" customWidth="1"/>
    <col min="7178" max="7179" width="8.85546875" style="11"/>
    <col min="7180" max="7180" width="3" style="11" customWidth="1"/>
    <col min="7181" max="7183" width="8.85546875" style="11"/>
    <col min="7184" max="7184" width="7" style="11" customWidth="1"/>
    <col min="7185" max="7424" width="8.85546875" style="11"/>
    <col min="7425" max="7425" width="3" style="11" customWidth="1"/>
    <col min="7426" max="7426" width="4.140625" style="11" customWidth="1"/>
    <col min="7427" max="7427" width="54" style="11" customWidth="1"/>
    <col min="7428" max="7428" width="3.7109375" style="11" customWidth="1"/>
    <col min="7429" max="7429" width="90.28515625" style="11" customWidth="1"/>
    <col min="7430" max="7431" width="8.85546875" style="11"/>
    <col min="7432" max="7432" width="15.42578125" style="11" customWidth="1"/>
    <col min="7433" max="7433" width="5.140625" style="11" customWidth="1"/>
    <col min="7434" max="7435" width="8.85546875" style="11"/>
    <col min="7436" max="7436" width="3" style="11" customWidth="1"/>
    <col min="7437" max="7439" width="8.85546875" style="11"/>
    <col min="7440" max="7440" width="7" style="11" customWidth="1"/>
    <col min="7441" max="7680" width="8.85546875" style="11"/>
    <col min="7681" max="7681" width="3" style="11" customWidth="1"/>
    <col min="7682" max="7682" width="4.140625" style="11" customWidth="1"/>
    <col min="7683" max="7683" width="54" style="11" customWidth="1"/>
    <col min="7684" max="7684" width="3.7109375" style="11" customWidth="1"/>
    <col min="7685" max="7685" width="90.28515625" style="11" customWidth="1"/>
    <col min="7686" max="7687" width="8.85546875" style="11"/>
    <col min="7688" max="7688" width="15.42578125" style="11" customWidth="1"/>
    <col min="7689" max="7689" width="5.140625" style="11" customWidth="1"/>
    <col min="7690" max="7691" width="8.85546875" style="11"/>
    <col min="7692" max="7692" width="3" style="11" customWidth="1"/>
    <col min="7693" max="7695" width="8.85546875" style="11"/>
    <col min="7696" max="7696" width="7" style="11" customWidth="1"/>
    <col min="7697" max="7936" width="8.85546875" style="11"/>
    <col min="7937" max="7937" width="3" style="11" customWidth="1"/>
    <col min="7938" max="7938" width="4.140625" style="11" customWidth="1"/>
    <col min="7939" max="7939" width="54" style="11" customWidth="1"/>
    <col min="7940" max="7940" width="3.7109375" style="11" customWidth="1"/>
    <col min="7941" max="7941" width="90.28515625" style="11" customWidth="1"/>
    <col min="7942" max="7943" width="8.85546875" style="11"/>
    <col min="7944" max="7944" width="15.42578125" style="11" customWidth="1"/>
    <col min="7945" max="7945" width="5.140625" style="11" customWidth="1"/>
    <col min="7946" max="7947" width="8.85546875" style="11"/>
    <col min="7948" max="7948" width="3" style="11" customWidth="1"/>
    <col min="7949" max="7951" width="8.85546875" style="11"/>
    <col min="7952" max="7952" width="7" style="11" customWidth="1"/>
    <col min="7953" max="8192" width="8.85546875" style="11"/>
    <col min="8193" max="8193" width="3" style="11" customWidth="1"/>
    <col min="8194" max="8194" width="4.140625" style="11" customWidth="1"/>
    <col min="8195" max="8195" width="54" style="11" customWidth="1"/>
    <col min="8196" max="8196" width="3.7109375" style="11" customWidth="1"/>
    <col min="8197" max="8197" width="90.28515625" style="11" customWidth="1"/>
    <col min="8198" max="8199" width="8.85546875" style="11"/>
    <col min="8200" max="8200" width="15.42578125" style="11" customWidth="1"/>
    <col min="8201" max="8201" width="5.140625" style="11" customWidth="1"/>
    <col min="8202" max="8203" width="8.85546875" style="11"/>
    <col min="8204" max="8204" width="3" style="11" customWidth="1"/>
    <col min="8205" max="8207" width="8.85546875" style="11"/>
    <col min="8208" max="8208" width="7" style="11" customWidth="1"/>
    <col min="8209" max="8448" width="8.85546875" style="11"/>
    <col min="8449" max="8449" width="3" style="11" customWidth="1"/>
    <col min="8450" max="8450" width="4.140625" style="11" customWidth="1"/>
    <col min="8451" max="8451" width="54" style="11" customWidth="1"/>
    <col min="8452" max="8452" width="3.7109375" style="11" customWidth="1"/>
    <col min="8453" max="8453" width="90.28515625" style="11" customWidth="1"/>
    <col min="8454" max="8455" width="8.85546875" style="11"/>
    <col min="8456" max="8456" width="15.42578125" style="11" customWidth="1"/>
    <col min="8457" max="8457" width="5.140625" style="11" customWidth="1"/>
    <col min="8458" max="8459" width="8.85546875" style="11"/>
    <col min="8460" max="8460" width="3" style="11" customWidth="1"/>
    <col min="8461" max="8463" width="8.85546875" style="11"/>
    <col min="8464" max="8464" width="7" style="11" customWidth="1"/>
    <col min="8465" max="8704" width="8.85546875" style="11"/>
    <col min="8705" max="8705" width="3" style="11" customWidth="1"/>
    <col min="8706" max="8706" width="4.140625" style="11" customWidth="1"/>
    <col min="8707" max="8707" width="54" style="11" customWidth="1"/>
    <col min="8708" max="8708" width="3.7109375" style="11" customWidth="1"/>
    <col min="8709" max="8709" width="90.28515625" style="11" customWidth="1"/>
    <col min="8710" max="8711" width="8.85546875" style="11"/>
    <col min="8712" max="8712" width="15.42578125" style="11" customWidth="1"/>
    <col min="8713" max="8713" width="5.140625" style="11" customWidth="1"/>
    <col min="8714" max="8715" width="8.85546875" style="11"/>
    <col min="8716" max="8716" width="3" style="11" customWidth="1"/>
    <col min="8717" max="8719" width="8.85546875" style="11"/>
    <col min="8720" max="8720" width="7" style="11" customWidth="1"/>
    <col min="8721" max="8960" width="8.85546875" style="11"/>
    <col min="8961" max="8961" width="3" style="11" customWidth="1"/>
    <col min="8962" max="8962" width="4.140625" style="11" customWidth="1"/>
    <col min="8963" max="8963" width="54" style="11" customWidth="1"/>
    <col min="8964" max="8964" width="3.7109375" style="11" customWidth="1"/>
    <col min="8965" max="8965" width="90.28515625" style="11" customWidth="1"/>
    <col min="8966" max="8967" width="8.85546875" style="11"/>
    <col min="8968" max="8968" width="15.42578125" style="11" customWidth="1"/>
    <col min="8969" max="8969" width="5.140625" style="11" customWidth="1"/>
    <col min="8970" max="8971" width="8.85546875" style="11"/>
    <col min="8972" max="8972" width="3" style="11" customWidth="1"/>
    <col min="8973" max="8975" width="8.85546875" style="11"/>
    <col min="8976" max="8976" width="7" style="11" customWidth="1"/>
    <col min="8977" max="9216" width="8.85546875" style="11"/>
    <col min="9217" max="9217" width="3" style="11" customWidth="1"/>
    <col min="9218" max="9218" width="4.140625" style="11" customWidth="1"/>
    <col min="9219" max="9219" width="54" style="11" customWidth="1"/>
    <col min="9220" max="9220" width="3.7109375" style="11" customWidth="1"/>
    <col min="9221" max="9221" width="90.28515625" style="11" customWidth="1"/>
    <col min="9222" max="9223" width="8.85546875" style="11"/>
    <col min="9224" max="9224" width="15.42578125" style="11" customWidth="1"/>
    <col min="9225" max="9225" width="5.140625" style="11" customWidth="1"/>
    <col min="9226" max="9227" width="8.85546875" style="11"/>
    <col min="9228" max="9228" width="3" style="11" customWidth="1"/>
    <col min="9229" max="9231" width="8.85546875" style="11"/>
    <col min="9232" max="9232" width="7" style="11" customWidth="1"/>
    <col min="9233" max="9472" width="8.85546875" style="11"/>
    <col min="9473" max="9473" width="3" style="11" customWidth="1"/>
    <col min="9474" max="9474" width="4.140625" style="11" customWidth="1"/>
    <col min="9475" max="9475" width="54" style="11" customWidth="1"/>
    <col min="9476" max="9476" width="3.7109375" style="11" customWidth="1"/>
    <col min="9477" max="9477" width="90.28515625" style="11" customWidth="1"/>
    <col min="9478" max="9479" width="8.85546875" style="11"/>
    <col min="9480" max="9480" width="15.42578125" style="11" customWidth="1"/>
    <col min="9481" max="9481" width="5.140625" style="11" customWidth="1"/>
    <col min="9482" max="9483" width="8.85546875" style="11"/>
    <col min="9484" max="9484" width="3" style="11" customWidth="1"/>
    <col min="9485" max="9487" width="8.85546875" style="11"/>
    <col min="9488" max="9488" width="7" style="11" customWidth="1"/>
    <col min="9489" max="9728" width="8.85546875" style="11"/>
    <col min="9729" max="9729" width="3" style="11" customWidth="1"/>
    <col min="9730" max="9730" width="4.140625" style="11" customWidth="1"/>
    <col min="9731" max="9731" width="54" style="11" customWidth="1"/>
    <col min="9732" max="9732" width="3.7109375" style="11" customWidth="1"/>
    <col min="9733" max="9733" width="90.28515625" style="11" customWidth="1"/>
    <col min="9734" max="9735" width="8.85546875" style="11"/>
    <col min="9736" max="9736" width="15.42578125" style="11" customWidth="1"/>
    <col min="9737" max="9737" width="5.140625" style="11" customWidth="1"/>
    <col min="9738" max="9739" width="8.85546875" style="11"/>
    <col min="9740" max="9740" width="3" style="11" customWidth="1"/>
    <col min="9741" max="9743" width="8.85546875" style="11"/>
    <col min="9744" max="9744" width="7" style="11" customWidth="1"/>
    <col min="9745" max="9984" width="8.85546875" style="11"/>
    <col min="9985" max="9985" width="3" style="11" customWidth="1"/>
    <col min="9986" max="9986" width="4.140625" style="11" customWidth="1"/>
    <col min="9987" max="9987" width="54" style="11" customWidth="1"/>
    <col min="9988" max="9988" width="3.7109375" style="11" customWidth="1"/>
    <col min="9989" max="9989" width="90.28515625" style="11" customWidth="1"/>
    <col min="9990" max="9991" width="8.85546875" style="11"/>
    <col min="9992" max="9992" width="15.42578125" style="11" customWidth="1"/>
    <col min="9993" max="9993" width="5.140625" style="11" customWidth="1"/>
    <col min="9994" max="9995" width="8.85546875" style="11"/>
    <col min="9996" max="9996" width="3" style="11" customWidth="1"/>
    <col min="9997" max="9999" width="8.85546875" style="11"/>
    <col min="10000" max="10000" width="7" style="11" customWidth="1"/>
    <col min="10001" max="10240" width="8.85546875" style="11"/>
    <col min="10241" max="10241" width="3" style="11" customWidth="1"/>
    <col min="10242" max="10242" width="4.140625" style="11" customWidth="1"/>
    <col min="10243" max="10243" width="54" style="11" customWidth="1"/>
    <col min="10244" max="10244" width="3.7109375" style="11" customWidth="1"/>
    <col min="10245" max="10245" width="90.28515625" style="11" customWidth="1"/>
    <col min="10246" max="10247" width="8.85546875" style="11"/>
    <col min="10248" max="10248" width="15.42578125" style="11" customWidth="1"/>
    <col min="10249" max="10249" width="5.140625" style="11" customWidth="1"/>
    <col min="10250" max="10251" width="8.85546875" style="11"/>
    <col min="10252" max="10252" width="3" style="11" customWidth="1"/>
    <col min="10253" max="10255" width="8.85546875" style="11"/>
    <col min="10256" max="10256" width="7" style="11" customWidth="1"/>
    <col min="10257" max="10496" width="8.85546875" style="11"/>
    <col min="10497" max="10497" width="3" style="11" customWidth="1"/>
    <col min="10498" max="10498" width="4.140625" style="11" customWidth="1"/>
    <col min="10499" max="10499" width="54" style="11" customWidth="1"/>
    <col min="10500" max="10500" width="3.7109375" style="11" customWidth="1"/>
    <col min="10501" max="10501" width="90.28515625" style="11" customWidth="1"/>
    <col min="10502" max="10503" width="8.85546875" style="11"/>
    <col min="10504" max="10504" width="15.42578125" style="11" customWidth="1"/>
    <col min="10505" max="10505" width="5.140625" style="11" customWidth="1"/>
    <col min="10506" max="10507" width="8.85546875" style="11"/>
    <col min="10508" max="10508" width="3" style="11" customWidth="1"/>
    <col min="10509" max="10511" width="8.85546875" style="11"/>
    <col min="10512" max="10512" width="7" style="11" customWidth="1"/>
    <col min="10513" max="10752" width="8.85546875" style="11"/>
    <col min="10753" max="10753" width="3" style="11" customWidth="1"/>
    <col min="10754" max="10754" width="4.140625" style="11" customWidth="1"/>
    <col min="10755" max="10755" width="54" style="11" customWidth="1"/>
    <col min="10756" max="10756" width="3.7109375" style="11" customWidth="1"/>
    <col min="10757" max="10757" width="90.28515625" style="11" customWidth="1"/>
    <col min="10758" max="10759" width="8.85546875" style="11"/>
    <col min="10760" max="10760" width="15.42578125" style="11" customWidth="1"/>
    <col min="10761" max="10761" width="5.140625" style="11" customWidth="1"/>
    <col min="10762" max="10763" width="8.85546875" style="11"/>
    <col min="10764" max="10764" width="3" style="11" customWidth="1"/>
    <col min="10765" max="10767" width="8.85546875" style="11"/>
    <col min="10768" max="10768" width="7" style="11" customWidth="1"/>
    <col min="10769" max="11008" width="8.85546875" style="11"/>
    <col min="11009" max="11009" width="3" style="11" customWidth="1"/>
    <col min="11010" max="11010" width="4.140625" style="11" customWidth="1"/>
    <col min="11011" max="11011" width="54" style="11" customWidth="1"/>
    <col min="11012" max="11012" width="3.7109375" style="11" customWidth="1"/>
    <col min="11013" max="11013" width="90.28515625" style="11" customWidth="1"/>
    <col min="11014" max="11015" width="8.85546875" style="11"/>
    <col min="11016" max="11016" width="15.42578125" style="11" customWidth="1"/>
    <col min="11017" max="11017" width="5.140625" style="11" customWidth="1"/>
    <col min="11018" max="11019" width="8.85546875" style="11"/>
    <col min="11020" max="11020" width="3" style="11" customWidth="1"/>
    <col min="11021" max="11023" width="8.85546875" style="11"/>
    <col min="11024" max="11024" width="7" style="11" customWidth="1"/>
    <col min="11025" max="11264" width="8.85546875" style="11"/>
    <col min="11265" max="11265" width="3" style="11" customWidth="1"/>
    <col min="11266" max="11266" width="4.140625" style="11" customWidth="1"/>
    <col min="11267" max="11267" width="54" style="11" customWidth="1"/>
    <col min="11268" max="11268" width="3.7109375" style="11" customWidth="1"/>
    <col min="11269" max="11269" width="90.28515625" style="11" customWidth="1"/>
    <col min="11270" max="11271" width="8.85546875" style="11"/>
    <col min="11272" max="11272" width="15.42578125" style="11" customWidth="1"/>
    <col min="11273" max="11273" width="5.140625" style="11" customWidth="1"/>
    <col min="11274" max="11275" width="8.85546875" style="11"/>
    <col min="11276" max="11276" width="3" style="11" customWidth="1"/>
    <col min="11277" max="11279" width="8.85546875" style="11"/>
    <col min="11280" max="11280" width="7" style="11" customWidth="1"/>
    <col min="11281" max="11520" width="8.85546875" style="11"/>
    <col min="11521" max="11521" width="3" style="11" customWidth="1"/>
    <col min="11522" max="11522" width="4.140625" style="11" customWidth="1"/>
    <col min="11523" max="11523" width="54" style="11" customWidth="1"/>
    <col min="11524" max="11524" width="3.7109375" style="11" customWidth="1"/>
    <col min="11525" max="11525" width="90.28515625" style="11" customWidth="1"/>
    <col min="11526" max="11527" width="8.85546875" style="11"/>
    <col min="11528" max="11528" width="15.42578125" style="11" customWidth="1"/>
    <col min="11529" max="11529" width="5.140625" style="11" customWidth="1"/>
    <col min="11530" max="11531" width="8.85546875" style="11"/>
    <col min="11532" max="11532" width="3" style="11" customWidth="1"/>
    <col min="11533" max="11535" width="8.85546875" style="11"/>
    <col min="11536" max="11536" width="7" style="11" customWidth="1"/>
    <col min="11537" max="11776" width="8.85546875" style="11"/>
    <col min="11777" max="11777" width="3" style="11" customWidth="1"/>
    <col min="11778" max="11778" width="4.140625" style="11" customWidth="1"/>
    <col min="11779" max="11779" width="54" style="11" customWidth="1"/>
    <col min="11780" max="11780" width="3.7109375" style="11" customWidth="1"/>
    <col min="11781" max="11781" width="90.28515625" style="11" customWidth="1"/>
    <col min="11782" max="11783" width="8.85546875" style="11"/>
    <col min="11784" max="11784" width="15.42578125" style="11" customWidth="1"/>
    <col min="11785" max="11785" width="5.140625" style="11" customWidth="1"/>
    <col min="11786" max="11787" width="8.85546875" style="11"/>
    <col min="11788" max="11788" width="3" style="11" customWidth="1"/>
    <col min="11789" max="11791" width="8.85546875" style="11"/>
    <col min="11792" max="11792" width="7" style="11" customWidth="1"/>
    <col min="11793" max="12032" width="8.85546875" style="11"/>
    <col min="12033" max="12033" width="3" style="11" customWidth="1"/>
    <col min="12034" max="12034" width="4.140625" style="11" customWidth="1"/>
    <col min="12035" max="12035" width="54" style="11" customWidth="1"/>
    <col min="12036" max="12036" width="3.7109375" style="11" customWidth="1"/>
    <col min="12037" max="12037" width="90.28515625" style="11" customWidth="1"/>
    <col min="12038" max="12039" width="8.85546875" style="11"/>
    <col min="12040" max="12040" width="15.42578125" style="11" customWidth="1"/>
    <col min="12041" max="12041" width="5.140625" style="11" customWidth="1"/>
    <col min="12042" max="12043" width="8.85546875" style="11"/>
    <col min="12044" max="12044" width="3" style="11" customWidth="1"/>
    <col min="12045" max="12047" width="8.85546875" style="11"/>
    <col min="12048" max="12048" width="7" style="11" customWidth="1"/>
    <col min="12049" max="12288" width="8.85546875" style="11"/>
    <col min="12289" max="12289" width="3" style="11" customWidth="1"/>
    <col min="12290" max="12290" width="4.140625" style="11" customWidth="1"/>
    <col min="12291" max="12291" width="54" style="11" customWidth="1"/>
    <col min="12292" max="12292" width="3.7109375" style="11" customWidth="1"/>
    <col min="12293" max="12293" width="90.28515625" style="11" customWidth="1"/>
    <col min="12294" max="12295" width="8.85546875" style="11"/>
    <col min="12296" max="12296" width="15.42578125" style="11" customWidth="1"/>
    <col min="12297" max="12297" width="5.140625" style="11" customWidth="1"/>
    <col min="12298" max="12299" width="8.85546875" style="11"/>
    <col min="12300" max="12300" width="3" style="11" customWidth="1"/>
    <col min="12301" max="12303" width="8.85546875" style="11"/>
    <col min="12304" max="12304" width="7" style="11" customWidth="1"/>
    <col min="12305" max="12544" width="8.85546875" style="11"/>
    <col min="12545" max="12545" width="3" style="11" customWidth="1"/>
    <col min="12546" max="12546" width="4.140625" style="11" customWidth="1"/>
    <col min="12547" max="12547" width="54" style="11" customWidth="1"/>
    <col min="12548" max="12548" width="3.7109375" style="11" customWidth="1"/>
    <col min="12549" max="12549" width="90.28515625" style="11" customWidth="1"/>
    <col min="12550" max="12551" width="8.85546875" style="11"/>
    <col min="12552" max="12552" width="15.42578125" style="11" customWidth="1"/>
    <col min="12553" max="12553" width="5.140625" style="11" customWidth="1"/>
    <col min="12554" max="12555" width="8.85546875" style="11"/>
    <col min="12556" max="12556" width="3" style="11" customWidth="1"/>
    <col min="12557" max="12559" width="8.85546875" style="11"/>
    <col min="12560" max="12560" width="7" style="11" customWidth="1"/>
    <col min="12561" max="12800" width="8.85546875" style="11"/>
    <col min="12801" max="12801" width="3" style="11" customWidth="1"/>
    <col min="12802" max="12802" width="4.140625" style="11" customWidth="1"/>
    <col min="12803" max="12803" width="54" style="11" customWidth="1"/>
    <col min="12804" max="12804" width="3.7109375" style="11" customWidth="1"/>
    <col min="12805" max="12805" width="90.28515625" style="11" customWidth="1"/>
    <col min="12806" max="12807" width="8.85546875" style="11"/>
    <col min="12808" max="12808" width="15.42578125" style="11" customWidth="1"/>
    <col min="12809" max="12809" width="5.140625" style="11" customWidth="1"/>
    <col min="12810" max="12811" width="8.85546875" style="11"/>
    <col min="12812" max="12812" width="3" style="11" customWidth="1"/>
    <col min="12813" max="12815" width="8.85546875" style="11"/>
    <col min="12816" max="12816" width="7" style="11" customWidth="1"/>
    <col min="12817" max="13056" width="8.85546875" style="11"/>
    <col min="13057" max="13057" width="3" style="11" customWidth="1"/>
    <col min="13058" max="13058" width="4.140625" style="11" customWidth="1"/>
    <col min="13059" max="13059" width="54" style="11" customWidth="1"/>
    <col min="13060" max="13060" width="3.7109375" style="11" customWidth="1"/>
    <col min="13061" max="13061" width="90.28515625" style="11" customWidth="1"/>
    <col min="13062" max="13063" width="8.85546875" style="11"/>
    <col min="13064" max="13064" width="15.42578125" style="11" customWidth="1"/>
    <col min="13065" max="13065" width="5.140625" style="11" customWidth="1"/>
    <col min="13066" max="13067" width="8.85546875" style="11"/>
    <col min="13068" max="13068" width="3" style="11" customWidth="1"/>
    <col min="13069" max="13071" width="8.85546875" style="11"/>
    <col min="13072" max="13072" width="7" style="11" customWidth="1"/>
    <col min="13073" max="13312" width="8.85546875" style="11"/>
    <col min="13313" max="13313" width="3" style="11" customWidth="1"/>
    <col min="13314" max="13314" width="4.140625" style="11" customWidth="1"/>
    <col min="13315" max="13315" width="54" style="11" customWidth="1"/>
    <col min="13316" max="13316" width="3.7109375" style="11" customWidth="1"/>
    <col min="13317" max="13317" width="90.28515625" style="11" customWidth="1"/>
    <col min="13318" max="13319" width="8.85546875" style="11"/>
    <col min="13320" max="13320" width="15.42578125" style="11" customWidth="1"/>
    <col min="13321" max="13321" width="5.140625" style="11" customWidth="1"/>
    <col min="13322" max="13323" width="8.85546875" style="11"/>
    <col min="13324" max="13324" width="3" style="11" customWidth="1"/>
    <col min="13325" max="13327" width="8.85546875" style="11"/>
    <col min="13328" max="13328" width="7" style="11" customWidth="1"/>
    <col min="13329" max="13568" width="8.85546875" style="11"/>
    <col min="13569" max="13569" width="3" style="11" customWidth="1"/>
    <col min="13570" max="13570" width="4.140625" style="11" customWidth="1"/>
    <col min="13571" max="13571" width="54" style="11" customWidth="1"/>
    <col min="13572" max="13572" width="3.7109375" style="11" customWidth="1"/>
    <col min="13573" max="13573" width="90.28515625" style="11" customWidth="1"/>
    <col min="13574" max="13575" width="8.85546875" style="11"/>
    <col min="13576" max="13576" width="15.42578125" style="11" customWidth="1"/>
    <col min="13577" max="13577" width="5.140625" style="11" customWidth="1"/>
    <col min="13578" max="13579" width="8.85546875" style="11"/>
    <col min="13580" max="13580" width="3" style="11" customWidth="1"/>
    <col min="13581" max="13583" width="8.85546875" style="11"/>
    <col min="13584" max="13584" width="7" style="11" customWidth="1"/>
    <col min="13585" max="13824" width="8.85546875" style="11"/>
    <col min="13825" max="13825" width="3" style="11" customWidth="1"/>
    <col min="13826" max="13826" width="4.140625" style="11" customWidth="1"/>
    <col min="13827" max="13827" width="54" style="11" customWidth="1"/>
    <col min="13828" max="13828" width="3.7109375" style="11" customWidth="1"/>
    <col min="13829" max="13829" width="90.28515625" style="11" customWidth="1"/>
    <col min="13830" max="13831" width="8.85546875" style="11"/>
    <col min="13832" max="13832" width="15.42578125" style="11" customWidth="1"/>
    <col min="13833" max="13833" width="5.140625" style="11" customWidth="1"/>
    <col min="13834" max="13835" width="8.85546875" style="11"/>
    <col min="13836" max="13836" width="3" style="11" customWidth="1"/>
    <col min="13837" max="13839" width="8.85546875" style="11"/>
    <col min="13840" max="13840" width="7" style="11" customWidth="1"/>
    <col min="13841" max="14080" width="8.85546875" style="11"/>
    <col min="14081" max="14081" width="3" style="11" customWidth="1"/>
    <col min="14082" max="14082" width="4.140625" style="11" customWidth="1"/>
    <col min="14083" max="14083" width="54" style="11" customWidth="1"/>
    <col min="14084" max="14084" width="3.7109375" style="11" customWidth="1"/>
    <col min="14085" max="14085" width="90.28515625" style="11" customWidth="1"/>
    <col min="14086" max="14087" width="8.85546875" style="11"/>
    <col min="14088" max="14088" width="15.42578125" style="11" customWidth="1"/>
    <col min="14089" max="14089" width="5.140625" style="11" customWidth="1"/>
    <col min="14090" max="14091" width="8.85546875" style="11"/>
    <col min="14092" max="14092" width="3" style="11" customWidth="1"/>
    <col min="14093" max="14095" width="8.85546875" style="11"/>
    <col min="14096" max="14096" width="7" style="11" customWidth="1"/>
    <col min="14097" max="14336" width="8.85546875" style="11"/>
    <col min="14337" max="14337" width="3" style="11" customWidth="1"/>
    <col min="14338" max="14338" width="4.140625" style="11" customWidth="1"/>
    <col min="14339" max="14339" width="54" style="11" customWidth="1"/>
    <col min="14340" max="14340" width="3.7109375" style="11" customWidth="1"/>
    <col min="14341" max="14341" width="90.28515625" style="11" customWidth="1"/>
    <col min="14342" max="14343" width="8.85546875" style="11"/>
    <col min="14344" max="14344" width="15.42578125" style="11" customWidth="1"/>
    <col min="14345" max="14345" width="5.140625" style="11" customWidth="1"/>
    <col min="14346" max="14347" width="8.85546875" style="11"/>
    <col min="14348" max="14348" width="3" style="11" customWidth="1"/>
    <col min="14349" max="14351" width="8.85546875" style="11"/>
    <col min="14352" max="14352" width="7" style="11" customWidth="1"/>
    <col min="14353" max="14592" width="8.85546875" style="11"/>
    <col min="14593" max="14593" width="3" style="11" customWidth="1"/>
    <col min="14594" max="14594" width="4.140625" style="11" customWidth="1"/>
    <col min="14595" max="14595" width="54" style="11" customWidth="1"/>
    <col min="14596" max="14596" width="3.7109375" style="11" customWidth="1"/>
    <col min="14597" max="14597" width="90.28515625" style="11" customWidth="1"/>
    <col min="14598" max="14599" width="8.85546875" style="11"/>
    <col min="14600" max="14600" width="15.42578125" style="11" customWidth="1"/>
    <col min="14601" max="14601" width="5.140625" style="11" customWidth="1"/>
    <col min="14602" max="14603" width="8.85546875" style="11"/>
    <col min="14604" max="14604" width="3" style="11" customWidth="1"/>
    <col min="14605" max="14607" width="8.85546875" style="11"/>
    <col min="14608" max="14608" width="7" style="11" customWidth="1"/>
    <col min="14609" max="14848" width="8.85546875" style="11"/>
    <col min="14849" max="14849" width="3" style="11" customWidth="1"/>
    <col min="14850" max="14850" width="4.140625" style="11" customWidth="1"/>
    <col min="14851" max="14851" width="54" style="11" customWidth="1"/>
    <col min="14852" max="14852" width="3.7109375" style="11" customWidth="1"/>
    <col min="14853" max="14853" width="90.28515625" style="11" customWidth="1"/>
    <col min="14854" max="14855" width="8.85546875" style="11"/>
    <col min="14856" max="14856" width="15.42578125" style="11" customWidth="1"/>
    <col min="14857" max="14857" width="5.140625" style="11" customWidth="1"/>
    <col min="14858" max="14859" width="8.85546875" style="11"/>
    <col min="14860" max="14860" width="3" style="11" customWidth="1"/>
    <col min="14861" max="14863" width="8.85546875" style="11"/>
    <col min="14864" max="14864" width="7" style="11" customWidth="1"/>
    <col min="14865" max="15104" width="8.85546875" style="11"/>
    <col min="15105" max="15105" width="3" style="11" customWidth="1"/>
    <col min="15106" max="15106" width="4.140625" style="11" customWidth="1"/>
    <col min="15107" max="15107" width="54" style="11" customWidth="1"/>
    <col min="15108" max="15108" width="3.7109375" style="11" customWidth="1"/>
    <col min="15109" max="15109" width="90.28515625" style="11" customWidth="1"/>
    <col min="15110" max="15111" width="8.85546875" style="11"/>
    <col min="15112" max="15112" width="15.42578125" style="11" customWidth="1"/>
    <col min="15113" max="15113" width="5.140625" style="11" customWidth="1"/>
    <col min="15114" max="15115" width="8.85546875" style="11"/>
    <col min="15116" max="15116" width="3" style="11" customWidth="1"/>
    <col min="15117" max="15119" width="8.85546875" style="11"/>
    <col min="15120" max="15120" width="7" style="11" customWidth="1"/>
    <col min="15121" max="15360" width="8.85546875" style="11"/>
    <col min="15361" max="15361" width="3" style="11" customWidth="1"/>
    <col min="15362" max="15362" width="4.140625" style="11" customWidth="1"/>
    <col min="15363" max="15363" width="54" style="11" customWidth="1"/>
    <col min="15364" max="15364" width="3.7109375" style="11" customWidth="1"/>
    <col min="15365" max="15365" width="90.28515625" style="11" customWidth="1"/>
    <col min="15366" max="15367" width="8.85546875" style="11"/>
    <col min="15368" max="15368" width="15.42578125" style="11" customWidth="1"/>
    <col min="15369" max="15369" width="5.140625" style="11" customWidth="1"/>
    <col min="15370" max="15371" width="8.85546875" style="11"/>
    <col min="15372" max="15372" width="3" style="11" customWidth="1"/>
    <col min="15373" max="15375" width="8.85546875" style="11"/>
    <col min="15376" max="15376" width="7" style="11" customWidth="1"/>
    <col min="15377" max="15616" width="8.85546875" style="11"/>
    <col min="15617" max="15617" width="3" style="11" customWidth="1"/>
    <col min="15618" max="15618" width="4.140625" style="11" customWidth="1"/>
    <col min="15619" max="15619" width="54" style="11" customWidth="1"/>
    <col min="15620" max="15620" width="3.7109375" style="11" customWidth="1"/>
    <col min="15621" max="15621" width="90.28515625" style="11" customWidth="1"/>
    <col min="15622" max="15623" width="8.85546875" style="11"/>
    <col min="15624" max="15624" width="15.42578125" style="11" customWidth="1"/>
    <col min="15625" max="15625" width="5.140625" style="11" customWidth="1"/>
    <col min="15626" max="15627" width="8.85546875" style="11"/>
    <col min="15628" max="15628" width="3" style="11" customWidth="1"/>
    <col min="15629" max="15631" width="8.85546875" style="11"/>
    <col min="15632" max="15632" width="7" style="11" customWidth="1"/>
    <col min="15633" max="15872" width="8.85546875" style="11"/>
    <col min="15873" max="15873" width="3" style="11" customWidth="1"/>
    <col min="15874" max="15874" width="4.140625" style="11" customWidth="1"/>
    <col min="15875" max="15875" width="54" style="11" customWidth="1"/>
    <col min="15876" max="15876" width="3.7109375" style="11" customWidth="1"/>
    <col min="15877" max="15877" width="90.28515625" style="11" customWidth="1"/>
    <col min="15878" max="15879" width="8.85546875" style="11"/>
    <col min="15880" max="15880" width="15.42578125" style="11" customWidth="1"/>
    <col min="15881" max="15881" width="5.140625" style="11" customWidth="1"/>
    <col min="15882" max="15883" width="8.85546875" style="11"/>
    <col min="15884" max="15884" width="3" style="11" customWidth="1"/>
    <col min="15885" max="15887" width="8.85546875" style="11"/>
    <col min="15888" max="15888" width="7" style="11" customWidth="1"/>
    <col min="15889" max="16128" width="8.85546875" style="11"/>
    <col min="16129" max="16129" width="3" style="11" customWidth="1"/>
    <col min="16130" max="16130" width="4.140625" style="11" customWidth="1"/>
    <col min="16131" max="16131" width="54" style="11" customWidth="1"/>
    <col min="16132" max="16132" width="3.7109375" style="11" customWidth="1"/>
    <col min="16133" max="16133" width="90.28515625" style="11" customWidth="1"/>
    <col min="16134" max="16135" width="8.85546875" style="11"/>
    <col min="16136" max="16136" width="15.42578125" style="11" customWidth="1"/>
    <col min="16137" max="16137" width="5.140625" style="11" customWidth="1"/>
    <col min="16138" max="16139" width="8.85546875" style="11"/>
    <col min="16140" max="16140" width="3" style="11" customWidth="1"/>
    <col min="16141" max="16143" width="8.85546875" style="11"/>
    <col min="16144" max="16144" width="7" style="11" customWidth="1"/>
    <col min="16145" max="16384" width="8.85546875" style="1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2" customFormat="1" x14ac:dyDescent="0.25">
      <c r="E30" s="11"/>
      <c r="F30" s="11"/>
      <c r="G30" s="11"/>
      <c r="H30" s="11"/>
    </row>
    <row r="31" spans="5:8" s="12" customFormat="1" x14ac:dyDescent="0.25">
      <c r="E31" s="11"/>
      <c r="F31" s="11"/>
      <c r="G31" s="11"/>
      <c r="H31" s="11"/>
    </row>
    <row r="32" spans="5:8" s="12" customFormat="1" x14ac:dyDescent="0.25"/>
    <row r="40" spans="2:3" x14ac:dyDescent="0.25">
      <c r="B40" s="13"/>
      <c r="C40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D698-3127-49C1-A2D8-3344E2D0EAE1}">
  <sheetPr codeName="Sheet1"/>
  <dimension ref="A1:P219"/>
  <sheetViews>
    <sheetView tabSelected="1" workbookViewId="0">
      <pane xSplit="7" ySplit="2" topLeftCell="H91" activePane="bottomRight" state="frozenSplit"/>
      <selection pane="topRight" activeCell="H1" sqref="H1"/>
      <selection pane="bottomLeft" activeCell="A3" sqref="A3"/>
      <selection pane="bottomRight" activeCell="A72" sqref="A72:XFD72"/>
    </sheetView>
  </sheetViews>
  <sheetFormatPr defaultRowHeight="15" x14ac:dyDescent="0.25"/>
  <cols>
    <col min="1" max="6" width="3" style="9" customWidth="1"/>
    <col min="7" max="7" width="34.5703125" style="9" customWidth="1"/>
    <col min="8" max="8" width="12.28515625" style="10" bestFit="1" customWidth="1"/>
    <col min="9" max="9" width="2.28515625" style="10" customWidth="1"/>
    <col min="10" max="10" width="14.28515625" style="10" customWidth="1"/>
    <col min="11" max="11" width="2.28515625" style="10" customWidth="1"/>
    <col min="12" max="12" width="12.28515625" style="10" bestFit="1" customWidth="1"/>
    <col min="13" max="13" width="2.28515625" style="10" customWidth="1"/>
    <col min="14" max="14" width="14.42578125" style="10" customWidth="1"/>
    <col min="15" max="15" width="2.28515625" style="10" customWidth="1"/>
    <col min="16" max="16" width="12.28515625" style="10" bestFit="1" customWidth="1"/>
  </cols>
  <sheetData>
    <row r="1" spans="1:16" ht="23.25" thickBot="1" x14ac:dyDescent="0.3">
      <c r="A1" s="1"/>
      <c r="B1" s="1"/>
      <c r="C1" s="1"/>
      <c r="D1" s="1"/>
      <c r="E1" s="1"/>
      <c r="F1" s="1"/>
      <c r="G1" s="1"/>
      <c r="H1" s="14" t="s">
        <v>0</v>
      </c>
      <c r="I1" s="15"/>
      <c r="J1" s="14" t="s">
        <v>1</v>
      </c>
      <c r="K1" s="15"/>
      <c r="L1" s="14" t="s">
        <v>2</v>
      </c>
      <c r="M1" s="15"/>
      <c r="N1" s="14" t="s">
        <v>3</v>
      </c>
      <c r="O1" s="15"/>
      <c r="P1" s="14" t="s">
        <v>4</v>
      </c>
    </row>
    <row r="2" spans="1:16" s="8" customFormat="1" ht="16.5" thickTop="1" thickBot="1" x14ac:dyDescent="0.3">
      <c r="A2" s="5"/>
      <c r="B2" s="5"/>
      <c r="C2" s="5"/>
      <c r="D2" s="5"/>
      <c r="E2" s="5"/>
      <c r="F2" s="5"/>
      <c r="G2" s="5"/>
      <c r="H2" s="6" t="s">
        <v>134</v>
      </c>
      <c r="I2" s="7"/>
      <c r="J2" s="6" t="s">
        <v>134</v>
      </c>
      <c r="K2" s="7"/>
      <c r="L2" s="6" t="s">
        <v>134</v>
      </c>
      <c r="M2" s="7"/>
      <c r="N2" s="6" t="s">
        <v>134</v>
      </c>
      <c r="O2" s="7"/>
      <c r="P2" s="6" t="s">
        <v>134</v>
      </c>
    </row>
    <row r="3" spans="1:16" ht="15.75" thickTop="1" x14ac:dyDescent="0.25">
      <c r="A3" s="1"/>
      <c r="B3" s="1" t="s">
        <v>5</v>
      </c>
      <c r="C3" s="1"/>
      <c r="D3" s="1"/>
      <c r="E3" s="1"/>
      <c r="F3" s="1"/>
      <c r="G3" s="1"/>
      <c r="H3" s="2"/>
      <c r="I3" s="3"/>
      <c r="J3" s="2"/>
      <c r="K3" s="3"/>
      <c r="L3" s="2"/>
      <c r="M3" s="3"/>
      <c r="N3" s="2"/>
      <c r="O3" s="3"/>
      <c r="P3" s="2"/>
    </row>
    <row r="4" spans="1:16" x14ac:dyDescent="0.25">
      <c r="A4" s="1"/>
      <c r="B4" s="1"/>
      <c r="C4" s="1"/>
      <c r="D4" s="1" t="s">
        <v>6</v>
      </c>
      <c r="E4" s="1"/>
      <c r="F4" s="1"/>
      <c r="G4" s="1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"/>
      <c r="B5" s="1"/>
      <c r="C5" s="1"/>
      <c r="D5" s="1"/>
      <c r="E5" s="1" t="s">
        <v>7</v>
      </c>
      <c r="F5" s="1"/>
      <c r="G5" s="1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"/>
      <c r="B6" s="1"/>
      <c r="C6" s="1"/>
      <c r="D6" s="1"/>
      <c r="E6" s="1"/>
      <c r="F6" s="1" t="s">
        <v>8</v>
      </c>
      <c r="G6" s="1"/>
      <c r="H6" s="16">
        <v>58500</v>
      </c>
      <c r="I6" s="16"/>
      <c r="J6" s="16"/>
      <c r="K6" s="16"/>
      <c r="L6" s="16"/>
      <c r="M6" s="16"/>
      <c r="N6" s="16">
        <v>0</v>
      </c>
      <c r="O6" s="16"/>
      <c r="P6" s="16">
        <f>ROUND(SUM(H6:N6),5)</f>
        <v>58500</v>
      </c>
    </row>
    <row r="7" spans="1:16" x14ac:dyDescent="0.25">
      <c r="A7" s="1"/>
      <c r="B7" s="1"/>
      <c r="C7" s="1"/>
      <c r="D7" s="1"/>
      <c r="E7" s="1"/>
      <c r="F7" s="1" t="s">
        <v>9</v>
      </c>
      <c r="G7" s="1"/>
      <c r="H7" s="16">
        <v>6000</v>
      </c>
      <c r="I7" s="16"/>
      <c r="J7" s="16"/>
      <c r="K7" s="16"/>
      <c r="L7" s="16"/>
      <c r="M7" s="16"/>
      <c r="N7" s="16">
        <v>0</v>
      </c>
      <c r="O7" s="16"/>
      <c r="P7" s="16">
        <f>ROUND(SUM(H7:N7),5)</f>
        <v>6000</v>
      </c>
    </row>
    <row r="8" spans="1:16" x14ac:dyDescent="0.25">
      <c r="A8" s="1"/>
      <c r="B8" s="1"/>
      <c r="C8" s="1"/>
      <c r="D8" s="1"/>
      <c r="E8" s="1"/>
      <c r="F8" s="1" t="s">
        <v>10</v>
      </c>
      <c r="G8" s="1"/>
      <c r="H8" s="16">
        <v>600</v>
      </c>
      <c r="I8" s="16"/>
      <c r="J8" s="16"/>
      <c r="K8" s="16"/>
      <c r="L8" s="16"/>
      <c r="M8" s="16"/>
      <c r="N8" s="16">
        <v>0</v>
      </c>
      <c r="O8" s="16"/>
      <c r="P8" s="16">
        <f>ROUND(SUM(H8:N8),5)</f>
        <v>600</v>
      </c>
    </row>
    <row r="9" spans="1:16" ht="15.75" thickBot="1" x14ac:dyDescent="0.3">
      <c r="A9" s="1"/>
      <c r="B9" s="1"/>
      <c r="C9" s="1"/>
      <c r="D9" s="1"/>
      <c r="E9" s="1"/>
      <c r="F9" s="1" t="s">
        <v>11</v>
      </c>
      <c r="G9" s="1"/>
      <c r="H9" s="17">
        <v>0</v>
      </c>
      <c r="I9" s="16"/>
      <c r="J9" s="17"/>
      <c r="K9" s="16"/>
      <c r="L9" s="17"/>
      <c r="M9" s="16"/>
      <c r="N9" s="17"/>
      <c r="O9" s="16"/>
      <c r="P9" s="17">
        <f>ROUND(SUM(H9:N9),5)</f>
        <v>0</v>
      </c>
    </row>
    <row r="10" spans="1:16" x14ac:dyDescent="0.25">
      <c r="A10" s="1"/>
      <c r="B10" s="1"/>
      <c r="C10" s="1"/>
      <c r="D10" s="1"/>
      <c r="E10" s="1" t="s">
        <v>12</v>
      </c>
      <c r="F10" s="1"/>
      <c r="G10" s="1"/>
      <c r="H10" s="16">
        <f>ROUND(SUM(H5:H9),5)</f>
        <v>65100</v>
      </c>
      <c r="I10" s="16"/>
      <c r="J10" s="16"/>
      <c r="K10" s="16"/>
      <c r="L10" s="16"/>
      <c r="M10" s="16"/>
      <c r="N10" s="16">
        <f>ROUND(SUM(N5:N9),5)</f>
        <v>0</v>
      </c>
      <c r="O10" s="16"/>
      <c r="P10" s="16">
        <f>ROUND(SUM(H10:N10),5)</f>
        <v>65100</v>
      </c>
    </row>
    <row r="11" spans="1:16" x14ac:dyDescent="0.25">
      <c r="A11" s="1"/>
      <c r="B11" s="1"/>
      <c r="C11" s="1"/>
      <c r="D11" s="1"/>
      <c r="E11" s="1" t="s">
        <v>13</v>
      </c>
      <c r="F11" s="1"/>
      <c r="G11" s="1"/>
      <c r="H11" s="16">
        <v>6000</v>
      </c>
      <c r="I11" s="16"/>
      <c r="J11" s="16"/>
      <c r="K11" s="16"/>
      <c r="L11" s="16"/>
      <c r="M11" s="16"/>
      <c r="N11" s="16">
        <v>0</v>
      </c>
      <c r="O11" s="16"/>
      <c r="P11" s="16">
        <f>ROUND(SUM(H11:N11),5)</f>
        <v>6000</v>
      </c>
    </row>
    <row r="12" spans="1:16" hidden="1" x14ac:dyDescent="0.25">
      <c r="A12" s="1"/>
      <c r="B12" s="1"/>
      <c r="C12" s="1"/>
      <c r="D12" s="1"/>
      <c r="E12" s="1" t="s">
        <v>14</v>
      </c>
      <c r="F12" s="1"/>
      <c r="G12" s="1"/>
      <c r="H12" s="16"/>
      <c r="I12" s="16"/>
      <c r="J12" s="16"/>
      <c r="K12" s="16"/>
      <c r="L12" s="16"/>
      <c r="M12" s="16"/>
      <c r="N12" s="16"/>
      <c r="O12" s="16"/>
      <c r="P12" s="16"/>
    </row>
    <row r="13" spans="1:16" hidden="1" x14ac:dyDescent="0.25">
      <c r="A13" s="1"/>
      <c r="B13" s="1"/>
      <c r="C13" s="1"/>
      <c r="D13" s="1"/>
      <c r="E13" s="1"/>
      <c r="F13" s="1" t="s">
        <v>15</v>
      </c>
      <c r="G13" s="1"/>
      <c r="H13" s="16">
        <v>0</v>
      </c>
      <c r="I13" s="16"/>
      <c r="J13" s="16"/>
      <c r="K13" s="16"/>
      <c r="L13" s="16"/>
      <c r="M13" s="16"/>
      <c r="N13" s="16">
        <v>0</v>
      </c>
      <c r="O13" s="16"/>
      <c r="P13" s="16">
        <f>ROUND(SUM(H13:N13),5)</f>
        <v>0</v>
      </c>
    </row>
    <row r="14" spans="1:16" ht="15.75" hidden="1" thickBot="1" x14ac:dyDescent="0.3">
      <c r="A14" s="1"/>
      <c r="B14" s="1"/>
      <c r="C14" s="1"/>
      <c r="D14" s="1"/>
      <c r="E14" s="1"/>
      <c r="F14" s="1" t="s">
        <v>16</v>
      </c>
      <c r="G14" s="1"/>
      <c r="H14" s="17"/>
      <c r="I14" s="16"/>
      <c r="J14" s="17"/>
      <c r="K14" s="16"/>
      <c r="L14" s="17"/>
      <c r="M14" s="16"/>
      <c r="N14" s="17">
        <v>0</v>
      </c>
      <c r="O14" s="16"/>
      <c r="P14" s="17">
        <f>ROUND(SUM(H14:N14),5)</f>
        <v>0</v>
      </c>
    </row>
    <row r="15" spans="1:16" hidden="1" x14ac:dyDescent="0.25">
      <c r="A15" s="1"/>
      <c r="B15" s="1"/>
      <c r="C15" s="1"/>
      <c r="D15" s="1"/>
      <c r="E15" s="1" t="s">
        <v>17</v>
      </c>
      <c r="F15" s="1"/>
      <c r="G15" s="1"/>
      <c r="H15" s="16">
        <f>ROUND(SUM(H12:H14),5)</f>
        <v>0</v>
      </c>
      <c r="I15" s="16"/>
      <c r="J15" s="16"/>
      <c r="K15" s="16"/>
      <c r="L15" s="16"/>
      <c r="M15" s="16"/>
      <c r="N15" s="16">
        <f>ROUND(SUM(N12:N14),5)</f>
        <v>0</v>
      </c>
      <c r="O15" s="16"/>
      <c r="P15" s="16">
        <f>ROUND(SUM(H15:N15),5)</f>
        <v>0</v>
      </c>
    </row>
    <row r="16" spans="1:16" x14ac:dyDescent="0.25">
      <c r="A16" s="1"/>
      <c r="B16" s="1"/>
      <c r="C16" s="1"/>
      <c r="D16" s="1"/>
      <c r="E16" s="1" t="s">
        <v>18</v>
      </c>
      <c r="F16" s="1"/>
      <c r="G16" s="1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1"/>
      <c r="B17" s="1"/>
      <c r="C17" s="1"/>
      <c r="D17" s="1"/>
      <c r="E17" s="1"/>
      <c r="F17" s="1" t="s">
        <v>19</v>
      </c>
      <c r="G17" s="1"/>
      <c r="H17" s="16"/>
      <c r="I17" s="16"/>
      <c r="J17" s="16"/>
      <c r="K17" s="16"/>
      <c r="L17" s="16"/>
      <c r="M17" s="16"/>
      <c r="N17" s="16">
        <v>0</v>
      </c>
      <c r="O17" s="16"/>
      <c r="P17" s="16">
        <f>ROUND(SUM(H17:N17),5)</f>
        <v>0</v>
      </c>
    </row>
    <row r="18" spans="1:16" x14ac:dyDescent="0.25">
      <c r="A18" s="1"/>
      <c r="B18" s="1"/>
      <c r="C18" s="1"/>
      <c r="D18" s="1"/>
      <c r="E18" s="1"/>
      <c r="F18" s="1" t="s">
        <v>20</v>
      </c>
      <c r="G18" s="1"/>
      <c r="H18" s="16">
        <v>240</v>
      </c>
      <c r="I18" s="16"/>
      <c r="J18" s="16"/>
      <c r="K18" s="16"/>
      <c r="L18" s="16">
        <v>300</v>
      </c>
      <c r="M18" s="16"/>
      <c r="N18" s="16">
        <v>0</v>
      </c>
      <c r="O18" s="16"/>
      <c r="P18" s="16">
        <f>ROUND(SUM(H18:N18),5)</f>
        <v>540</v>
      </c>
    </row>
    <row r="19" spans="1:16" ht="15.75" thickBot="1" x14ac:dyDescent="0.3">
      <c r="A19" s="1"/>
      <c r="B19" s="1"/>
      <c r="C19" s="1"/>
      <c r="D19" s="1"/>
      <c r="E19" s="1"/>
      <c r="F19" s="1" t="s">
        <v>21</v>
      </c>
      <c r="G19" s="1"/>
      <c r="H19" s="17">
        <v>450</v>
      </c>
      <c r="I19" s="16"/>
      <c r="J19" s="17"/>
      <c r="K19" s="16"/>
      <c r="L19" s="17"/>
      <c r="M19" s="16"/>
      <c r="N19" s="17">
        <v>0</v>
      </c>
      <c r="O19" s="16"/>
      <c r="P19" s="17">
        <f>ROUND(SUM(H19:N19),5)</f>
        <v>450</v>
      </c>
    </row>
    <row r="20" spans="1:16" x14ac:dyDescent="0.25">
      <c r="A20" s="1"/>
      <c r="B20" s="1"/>
      <c r="C20" s="1"/>
      <c r="D20" s="1"/>
      <c r="E20" s="1" t="s">
        <v>22</v>
      </c>
      <c r="F20" s="1"/>
      <c r="G20" s="1"/>
      <c r="H20" s="16">
        <f>ROUND(SUM(H16:H19),5)</f>
        <v>690</v>
      </c>
      <c r="I20" s="16"/>
      <c r="J20" s="16"/>
      <c r="K20" s="16"/>
      <c r="L20" s="16">
        <f>ROUND(SUM(L16:L19),5)</f>
        <v>300</v>
      </c>
      <c r="M20" s="16"/>
      <c r="N20" s="16">
        <f>ROUND(SUM(N16:N19),5)</f>
        <v>0</v>
      </c>
      <c r="O20" s="16"/>
      <c r="P20" s="16">
        <f>ROUND(SUM(H20:N20),5)</f>
        <v>990</v>
      </c>
    </row>
    <row r="21" spans="1:16" x14ac:dyDescent="0.25">
      <c r="A21" s="1"/>
      <c r="B21" s="1"/>
      <c r="C21" s="1"/>
      <c r="D21" s="1"/>
      <c r="E21" s="1" t="s">
        <v>23</v>
      </c>
      <c r="F21" s="1"/>
      <c r="G21" s="1"/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25">
      <c r="A22" s="1"/>
      <c r="B22" s="1"/>
      <c r="C22" s="1"/>
      <c r="D22" s="1"/>
      <c r="E22" s="1"/>
      <c r="F22" s="1" t="s">
        <v>24</v>
      </c>
      <c r="G22" s="1"/>
      <c r="H22" s="16"/>
      <c r="I22" s="16"/>
      <c r="J22" s="16"/>
      <c r="K22" s="16"/>
      <c r="L22" s="16">
        <v>50</v>
      </c>
      <c r="M22" s="16"/>
      <c r="N22" s="16">
        <v>0</v>
      </c>
      <c r="O22" s="16"/>
      <c r="P22" s="16">
        <f>ROUND(SUM(H22:N22),5)</f>
        <v>50</v>
      </c>
    </row>
    <row r="23" spans="1:16" ht="15.75" thickBot="1" x14ac:dyDescent="0.3">
      <c r="A23" s="1"/>
      <c r="B23" s="1"/>
      <c r="C23" s="1"/>
      <c r="D23" s="1"/>
      <c r="E23" s="1"/>
      <c r="F23" s="1" t="s">
        <v>25</v>
      </c>
      <c r="G23" s="1"/>
      <c r="H23" s="17"/>
      <c r="I23" s="16"/>
      <c r="J23" s="17"/>
      <c r="K23" s="16"/>
      <c r="L23" s="17"/>
      <c r="M23" s="16"/>
      <c r="N23" s="17">
        <v>0</v>
      </c>
      <c r="O23" s="16"/>
      <c r="P23" s="17">
        <f>ROUND(SUM(H23:N23),5)</f>
        <v>0</v>
      </c>
    </row>
    <row r="24" spans="1:16" x14ac:dyDescent="0.25">
      <c r="A24" s="1"/>
      <c r="B24" s="1"/>
      <c r="C24" s="1"/>
      <c r="D24" s="1"/>
      <c r="E24" s="1" t="s">
        <v>26</v>
      </c>
      <c r="F24" s="1"/>
      <c r="G24" s="1"/>
      <c r="H24" s="16"/>
      <c r="I24" s="16"/>
      <c r="J24" s="16"/>
      <c r="K24" s="16"/>
      <c r="L24" s="16">
        <f>ROUND(SUM(L21:L23),5)</f>
        <v>50</v>
      </c>
      <c r="M24" s="16"/>
      <c r="N24" s="16">
        <f>ROUND(SUM(N21:N23),5)</f>
        <v>0</v>
      </c>
      <c r="O24" s="16"/>
      <c r="P24" s="16">
        <f>ROUND(SUM(H24:N24),5)</f>
        <v>50</v>
      </c>
    </row>
    <row r="25" spans="1:16" x14ac:dyDescent="0.25">
      <c r="A25" s="1"/>
      <c r="B25" s="1"/>
      <c r="C25" s="1"/>
      <c r="D25" s="1"/>
      <c r="E25" s="1" t="s">
        <v>27</v>
      </c>
      <c r="F25" s="1"/>
      <c r="G25" s="1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5">
      <c r="A26" s="1"/>
      <c r="B26" s="1"/>
      <c r="C26" s="1"/>
      <c r="D26" s="1"/>
      <c r="E26" s="1"/>
      <c r="F26" s="1" t="s">
        <v>28</v>
      </c>
      <c r="G26" s="1"/>
      <c r="H26" s="16">
        <v>1250</v>
      </c>
      <c r="I26" s="16"/>
      <c r="J26" s="16"/>
      <c r="K26" s="16"/>
      <c r="L26" s="16">
        <v>625</v>
      </c>
      <c r="M26" s="16"/>
      <c r="N26" s="16">
        <v>0</v>
      </c>
      <c r="O26" s="16"/>
      <c r="P26" s="16">
        <f>ROUND(SUM(H26:N26),5)</f>
        <v>1875</v>
      </c>
    </row>
    <row r="27" spans="1:16" x14ac:dyDescent="0.25">
      <c r="A27" s="1"/>
      <c r="B27" s="1"/>
      <c r="C27" s="1"/>
      <c r="D27" s="1"/>
      <c r="E27" s="1"/>
      <c r="F27" s="1" t="s">
        <v>29</v>
      </c>
      <c r="G27" s="1"/>
      <c r="H27" s="16"/>
      <c r="I27" s="16"/>
      <c r="J27" s="16"/>
      <c r="K27" s="16"/>
      <c r="L27" s="16"/>
      <c r="M27" s="16"/>
      <c r="N27" s="16">
        <v>0</v>
      </c>
      <c r="O27" s="16"/>
      <c r="P27" s="16">
        <f>ROUND(SUM(H27:N27),5)</f>
        <v>0</v>
      </c>
    </row>
    <row r="28" spans="1:16" x14ac:dyDescent="0.25">
      <c r="A28" s="1"/>
      <c r="B28" s="1"/>
      <c r="C28" s="1"/>
      <c r="D28" s="1"/>
      <c r="E28" s="1"/>
      <c r="F28" s="1" t="s">
        <v>30</v>
      </c>
      <c r="G28" s="1"/>
      <c r="H28" s="16">
        <v>36</v>
      </c>
      <c r="I28" s="16"/>
      <c r="J28" s="16"/>
      <c r="K28" s="16"/>
      <c r="L28" s="16"/>
      <c r="M28" s="16"/>
      <c r="N28" s="16">
        <v>0</v>
      </c>
      <c r="O28" s="16"/>
      <c r="P28" s="16">
        <f>ROUND(SUM(H28:N28),5)</f>
        <v>36</v>
      </c>
    </row>
    <row r="29" spans="1:16" x14ac:dyDescent="0.25">
      <c r="A29" s="1"/>
      <c r="B29" s="1"/>
      <c r="C29" s="1"/>
      <c r="D29" s="1"/>
      <c r="E29" s="1"/>
      <c r="F29" s="1" t="s">
        <v>31</v>
      </c>
      <c r="G29" s="1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5">
      <c r="A30" s="1"/>
      <c r="B30" s="1"/>
      <c r="C30" s="1"/>
      <c r="D30" s="1"/>
      <c r="E30" s="1"/>
      <c r="F30" s="1"/>
      <c r="G30" s="1" t="s">
        <v>32</v>
      </c>
      <c r="H30" s="16">
        <v>8880</v>
      </c>
      <c r="I30" s="16"/>
      <c r="J30" s="16"/>
      <c r="K30" s="16"/>
      <c r="L30" s="16"/>
      <c r="M30" s="16"/>
      <c r="N30" s="16">
        <v>0</v>
      </c>
      <c r="O30" s="16"/>
      <c r="P30" s="16">
        <f>ROUND(SUM(H30:N30),5)</f>
        <v>8880</v>
      </c>
    </row>
    <row r="31" spans="1:16" x14ac:dyDescent="0.25">
      <c r="A31" s="1"/>
      <c r="B31" s="1"/>
      <c r="C31" s="1"/>
      <c r="D31" s="1"/>
      <c r="E31" s="1"/>
      <c r="F31" s="1"/>
      <c r="G31" s="1" t="s">
        <v>33</v>
      </c>
      <c r="H31" s="16">
        <v>0</v>
      </c>
      <c r="I31" s="16"/>
      <c r="J31" s="16"/>
      <c r="K31" s="16"/>
      <c r="L31" s="16"/>
      <c r="M31" s="16"/>
      <c r="N31" s="16">
        <v>0</v>
      </c>
      <c r="O31" s="16"/>
      <c r="P31" s="16">
        <f>ROUND(SUM(H31:N31),5)</f>
        <v>0</v>
      </c>
    </row>
    <row r="32" spans="1:16" x14ac:dyDescent="0.25">
      <c r="A32" s="1"/>
      <c r="B32" s="1"/>
      <c r="C32" s="1"/>
      <c r="D32" s="1"/>
      <c r="E32" s="1"/>
      <c r="F32" s="1"/>
      <c r="G32" s="1" t="s">
        <v>34</v>
      </c>
      <c r="H32" s="16">
        <v>0</v>
      </c>
      <c r="I32" s="16"/>
      <c r="J32" s="16"/>
      <c r="K32" s="16"/>
      <c r="L32" s="16"/>
      <c r="M32" s="16"/>
      <c r="N32" s="16">
        <v>0</v>
      </c>
      <c r="O32" s="16"/>
      <c r="P32" s="16">
        <f>ROUND(SUM(H32:N32),5)</f>
        <v>0</v>
      </c>
    </row>
    <row r="33" spans="1:16" ht="15.75" thickBot="1" x14ac:dyDescent="0.3">
      <c r="A33" s="1"/>
      <c r="B33" s="1"/>
      <c r="C33" s="1"/>
      <c r="D33" s="1"/>
      <c r="E33" s="1"/>
      <c r="F33" s="1"/>
      <c r="G33" s="1" t="s">
        <v>35</v>
      </c>
      <c r="H33" s="17">
        <v>0</v>
      </c>
      <c r="I33" s="16"/>
      <c r="J33" s="17"/>
      <c r="K33" s="16"/>
      <c r="L33" s="17"/>
      <c r="M33" s="16"/>
      <c r="N33" s="17"/>
      <c r="O33" s="16"/>
      <c r="P33" s="17">
        <f>ROUND(SUM(H33:N33),5)</f>
        <v>0</v>
      </c>
    </row>
    <row r="34" spans="1:16" x14ac:dyDescent="0.25">
      <c r="A34" s="1"/>
      <c r="B34" s="1"/>
      <c r="C34" s="1"/>
      <c r="D34" s="1"/>
      <c r="E34" s="1"/>
      <c r="F34" s="1" t="s">
        <v>36</v>
      </c>
      <c r="G34" s="1"/>
      <c r="H34" s="16">
        <f>ROUND(SUM(H29:H33),5)</f>
        <v>8880</v>
      </c>
      <c r="I34" s="16"/>
      <c r="J34" s="16"/>
      <c r="K34" s="16"/>
      <c r="L34" s="16"/>
      <c r="M34" s="16"/>
      <c r="N34" s="16">
        <f>ROUND(SUM(N29:N33),5)</f>
        <v>0</v>
      </c>
      <c r="O34" s="16"/>
      <c r="P34" s="16">
        <f>ROUND(SUM(H34:N34),5)</f>
        <v>8880</v>
      </c>
    </row>
    <row r="35" spans="1:16" x14ac:dyDescent="0.25">
      <c r="A35" s="1"/>
      <c r="B35" s="1"/>
      <c r="C35" s="1"/>
      <c r="D35" s="1"/>
      <c r="E35" s="1"/>
      <c r="F35" s="1" t="s">
        <v>37</v>
      </c>
      <c r="G35" s="1"/>
      <c r="H35" s="16"/>
      <c r="I35" s="16"/>
      <c r="J35" s="16"/>
      <c r="K35" s="16"/>
      <c r="L35" s="16"/>
      <c r="M35" s="16"/>
      <c r="N35" s="16">
        <v>0</v>
      </c>
      <c r="O35" s="16"/>
      <c r="P35" s="16">
        <f>ROUND(SUM(H35:N35),5)</f>
        <v>0</v>
      </c>
    </row>
    <row r="36" spans="1:16" x14ac:dyDescent="0.25">
      <c r="A36" s="1"/>
      <c r="B36" s="1"/>
      <c r="C36" s="1"/>
      <c r="D36" s="1"/>
      <c r="E36" s="1"/>
      <c r="F36" s="1" t="s">
        <v>38</v>
      </c>
      <c r="G36" s="1"/>
      <c r="H36" s="16"/>
      <c r="I36" s="16"/>
      <c r="J36" s="16"/>
      <c r="K36" s="16"/>
      <c r="L36" s="16"/>
      <c r="M36" s="16"/>
      <c r="N36" s="16">
        <v>0</v>
      </c>
      <c r="O36" s="16"/>
      <c r="P36" s="16">
        <f>ROUND(SUM(H36:N36),5)</f>
        <v>0</v>
      </c>
    </row>
    <row r="37" spans="1:16" x14ac:dyDescent="0.25">
      <c r="A37" s="1"/>
      <c r="B37" s="1"/>
      <c r="C37" s="1"/>
      <c r="D37" s="1"/>
      <c r="E37" s="1"/>
      <c r="F37" s="1" t="s">
        <v>39</v>
      </c>
      <c r="G37" s="1"/>
      <c r="H37" s="16"/>
      <c r="I37" s="16"/>
      <c r="J37" s="16"/>
      <c r="K37" s="16"/>
      <c r="L37" s="16">
        <v>125</v>
      </c>
      <c r="M37" s="16"/>
      <c r="N37" s="16">
        <v>0</v>
      </c>
      <c r="O37" s="16"/>
      <c r="P37" s="16">
        <f>ROUND(SUM(H37:N37),5)</f>
        <v>125</v>
      </c>
    </row>
    <row r="38" spans="1:16" ht="15.75" thickBot="1" x14ac:dyDescent="0.3">
      <c r="A38" s="1"/>
      <c r="B38" s="1"/>
      <c r="C38" s="1"/>
      <c r="D38" s="1"/>
      <c r="E38" s="1"/>
      <c r="F38" s="1" t="s">
        <v>40</v>
      </c>
      <c r="G38" s="1"/>
      <c r="H38" s="17"/>
      <c r="I38" s="16"/>
      <c r="J38" s="17"/>
      <c r="K38" s="16"/>
      <c r="L38" s="17"/>
      <c r="M38" s="16"/>
      <c r="N38" s="17">
        <v>0</v>
      </c>
      <c r="O38" s="16"/>
      <c r="P38" s="17">
        <f>ROUND(SUM(H38:N38),5)</f>
        <v>0</v>
      </c>
    </row>
    <row r="39" spans="1:16" x14ac:dyDescent="0.25">
      <c r="A39" s="1"/>
      <c r="B39" s="1"/>
      <c r="C39" s="1"/>
      <c r="D39" s="1"/>
      <c r="E39" s="1" t="s">
        <v>41</v>
      </c>
      <c r="F39" s="1"/>
      <c r="G39" s="1"/>
      <c r="H39" s="16">
        <f>ROUND(SUM(H25:H28)+SUM(H34:H38),5)</f>
        <v>10166</v>
      </c>
      <c r="I39" s="16"/>
      <c r="J39" s="16"/>
      <c r="K39" s="16"/>
      <c r="L39" s="16">
        <f>ROUND(SUM(L25:L28)+SUM(L34:L38),5)</f>
        <v>750</v>
      </c>
      <c r="M39" s="16"/>
      <c r="N39" s="16">
        <f>ROUND(SUM(N25:N28)+SUM(N34:N38),5)</f>
        <v>0</v>
      </c>
      <c r="O39" s="16"/>
      <c r="P39" s="16">
        <f>ROUND(SUM(H39:N39),5)</f>
        <v>10916</v>
      </c>
    </row>
    <row r="40" spans="1:16" x14ac:dyDescent="0.25">
      <c r="A40" s="1"/>
      <c r="B40" s="1"/>
      <c r="C40" s="1"/>
      <c r="D40" s="1"/>
      <c r="E40" s="1" t="s">
        <v>42</v>
      </c>
      <c r="F40" s="1"/>
      <c r="G40" s="1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5">
      <c r="A41" s="1"/>
      <c r="B41" s="1"/>
      <c r="C41" s="1"/>
      <c r="D41" s="1"/>
      <c r="E41" s="1"/>
      <c r="F41" s="1" t="s">
        <v>43</v>
      </c>
      <c r="G41" s="1"/>
      <c r="H41" s="16"/>
      <c r="I41" s="16"/>
      <c r="J41" s="16"/>
      <c r="K41" s="16"/>
      <c r="L41" s="16">
        <v>2900</v>
      </c>
      <c r="M41" s="16"/>
      <c r="N41" s="16">
        <v>0</v>
      </c>
      <c r="O41" s="16"/>
      <c r="P41" s="16">
        <f>ROUND(SUM(H41:N41),5)</f>
        <v>2900</v>
      </c>
    </row>
    <row r="42" spans="1:16" ht="15.75" thickBot="1" x14ac:dyDescent="0.3">
      <c r="A42" s="1"/>
      <c r="B42" s="1"/>
      <c r="C42" s="1"/>
      <c r="D42" s="1"/>
      <c r="E42" s="1"/>
      <c r="F42" s="1" t="s">
        <v>44</v>
      </c>
      <c r="G42" s="1"/>
      <c r="H42" s="17"/>
      <c r="I42" s="16"/>
      <c r="J42" s="17"/>
      <c r="K42" s="16"/>
      <c r="L42" s="17">
        <v>41500</v>
      </c>
      <c r="M42" s="16"/>
      <c r="N42" s="17">
        <v>0</v>
      </c>
      <c r="O42" s="16"/>
      <c r="P42" s="17">
        <f>ROUND(SUM(H42:N42),5)</f>
        <v>41500</v>
      </c>
    </row>
    <row r="43" spans="1:16" x14ac:dyDescent="0.25">
      <c r="A43" s="1"/>
      <c r="B43" s="1"/>
      <c r="C43" s="1"/>
      <c r="D43" s="1"/>
      <c r="E43" s="1" t="s">
        <v>45</v>
      </c>
      <c r="F43" s="1"/>
      <c r="G43" s="1"/>
      <c r="H43" s="16"/>
      <c r="I43" s="16"/>
      <c r="J43" s="16"/>
      <c r="K43" s="16"/>
      <c r="L43" s="16">
        <f>ROUND(SUM(L40:L42),5)</f>
        <v>44400</v>
      </c>
      <c r="M43" s="16"/>
      <c r="N43" s="16">
        <f>ROUND(SUM(N40:N42),5)</f>
        <v>0</v>
      </c>
      <c r="O43" s="16"/>
      <c r="P43" s="16">
        <f>ROUND(SUM(H43:N43),5)</f>
        <v>44400</v>
      </c>
    </row>
    <row r="44" spans="1:16" x14ac:dyDescent="0.25">
      <c r="A44" s="1"/>
      <c r="B44" s="1"/>
      <c r="C44" s="1"/>
      <c r="D44" s="1"/>
      <c r="E44" s="1" t="s">
        <v>46</v>
      </c>
      <c r="F44" s="1"/>
      <c r="G44" s="1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5">
      <c r="A45" s="1"/>
      <c r="B45" s="1"/>
      <c r="C45" s="1"/>
      <c r="D45" s="1"/>
      <c r="E45" s="1"/>
      <c r="F45" s="1" t="s">
        <v>47</v>
      </c>
      <c r="G45" s="1"/>
      <c r="H45" s="16">
        <v>150000</v>
      </c>
      <c r="I45" s="16"/>
      <c r="J45" s="16"/>
      <c r="K45" s="16"/>
      <c r="L45" s="16">
        <v>7500</v>
      </c>
      <c r="M45" s="16"/>
      <c r="N45" s="16">
        <v>0</v>
      </c>
      <c r="O45" s="16"/>
      <c r="P45" s="16">
        <f>ROUND(SUM(H45:N45),5)</f>
        <v>157500</v>
      </c>
    </row>
    <row r="46" spans="1:16" x14ac:dyDescent="0.25">
      <c r="A46" s="1"/>
      <c r="B46" s="1"/>
      <c r="C46" s="1"/>
      <c r="D46" s="1"/>
      <c r="E46" s="1"/>
      <c r="F46" s="1" t="s">
        <v>48</v>
      </c>
      <c r="G46" s="1"/>
      <c r="H46" s="16"/>
      <c r="I46" s="16"/>
      <c r="J46" s="16"/>
      <c r="K46" s="16"/>
      <c r="L46" s="16"/>
      <c r="M46" s="16"/>
      <c r="N46" s="16">
        <v>0</v>
      </c>
      <c r="O46" s="16"/>
      <c r="P46" s="16">
        <f>ROUND(SUM(H46:N46),5)</f>
        <v>0</v>
      </c>
    </row>
    <row r="47" spans="1:16" ht="15.75" thickBot="1" x14ac:dyDescent="0.3">
      <c r="A47" s="1"/>
      <c r="B47" s="1"/>
      <c r="C47" s="1"/>
      <c r="D47" s="1"/>
      <c r="E47" s="1"/>
      <c r="F47" s="1" t="s">
        <v>49</v>
      </c>
      <c r="G47" s="1"/>
      <c r="H47" s="18"/>
      <c r="I47" s="16"/>
      <c r="J47" s="17"/>
      <c r="K47" s="16"/>
      <c r="L47" s="18"/>
      <c r="M47" s="16"/>
      <c r="N47" s="18">
        <v>0</v>
      </c>
      <c r="O47" s="16"/>
      <c r="P47" s="18">
        <f>ROUND(SUM(H47:N47),5)</f>
        <v>0</v>
      </c>
    </row>
    <row r="48" spans="1:16" ht="15.75" thickBot="1" x14ac:dyDescent="0.3">
      <c r="A48" s="1"/>
      <c r="B48" s="1"/>
      <c r="C48" s="1"/>
      <c r="D48" s="1"/>
      <c r="E48" s="1" t="s">
        <v>50</v>
      </c>
      <c r="F48" s="1"/>
      <c r="G48" s="1"/>
      <c r="H48" s="19">
        <f>ROUND(SUM(H44:H47),5)</f>
        <v>150000</v>
      </c>
      <c r="I48" s="16"/>
      <c r="J48" s="19"/>
      <c r="K48" s="16"/>
      <c r="L48" s="19">
        <f>ROUND(SUM(L44:L47),5)</f>
        <v>7500</v>
      </c>
      <c r="M48" s="16"/>
      <c r="N48" s="19">
        <f>ROUND(SUM(N44:N47),5)</f>
        <v>0</v>
      </c>
      <c r="O48" s="16"/>
      <c r="P48" s="19">
        <f>ROUND(SUM(H48:N48),5)</f>
        <v>157500</v>
      </c>
    </row>
    <row r="49" spans="1:16" ht="14.25" customHeight="1" x14ac:dyDescent="0.25">
      <c r="A49" s="1"/>
      <c r="B49" s="1"/>
      <c r="C49" s="1"/>
      <c r="D49" s="1" t="s">
        <v>51</v>
      </c>
      <c r="E49" s="1"/>
      <c r="F49" s="1"/>
      <c r="G49" s="1"/>
      <c r="H49" s="16">
        <f>ROUND(H4+SUM(H10:H11)+H15+H20+H24+H39+H43+H48,5)</f>
        <v>231956</v>
      </c>
      <c r="I49" s="16"/>
      <c r="J49" s="16"/>
      <c r="K49" s="16"/>
      <c r="L49" s="16">
        <f>ROUND(L4+SUM(L10:L11)+L15+L20+L24+L39+L43+L48,5)</f>
        <v>53000</v>
      </c>
      <c r="M49" s="16"/>
      <c r="N49" s="16">
        <f>ROUND(N4+SUM(N10:N11)+N15+N20+N24+N39+N43+N48,5)</f>
        <v>0</v>
      </c>
      <c r="O49" s="16"/>
      <c r="P49" s="16">
        <f>ROUND(SUM(H49:N49),5)</f>
        <v>284956</v>
      </c>
    </row>
    <row r="50" spans="1:16" hidden="1" x14ac:dyDescent="0.25">
      <c r="A50" s="1"/>
      <c r="B50" s="1"/>
      <c r="C50" s="1"/>
      <c r="D50" s="1" t="s">
        <v>52</v>
      </c>
      <c r="E50" s="1"/>
      <c r="F50" s="1"/>
      <c r="G50" s="1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5">
      <c r="A51" s="1"/>
      <c r="B51" s="1"/>
      <c r="C51" s="1"/>
      <c r="D51" s="1" t="s">
        <v>53</v>
      </c>
      <c r="E51" s="1"/>
      <c r="F51" s="1"/>
      <c r="G51" s="1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5">
      <c r="A52" s="1"/>
      <c r="B52" s="1"/>
      <c r="C52" s="1"/>
      <c r="D52" s="1"/>
      <c r="E52" s="1" t="s">
        <v>54</v>
      </c>
      <c r="F52" s="1"/>
      <c r="G52" s="1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5">
      <c r="A53" s="1"/>
      <c r="B53" s="1"/>
      <c r="C53" s="1"/>
      <c r="D53" s="1"/>
      <c r="E53" s="1"/>
      <c r="F53" s="1" t="s">
        <v>55</v>
      </c>
      <c r="G53" s="1"/>
      <c r="H53" s="16">
        <v>28000</v>
      </c>
      <c r="I53" s="16"/>
      <c r="J53" s="16">
        <v>29965</v>
      </c>
      <c r="K53" s="16"/>
      <c r="L53" s="16">
        <v>32269.9</v>
      </c>
      <c r="M53" s="16"/>
      <c r="N53" s="16">
        <v>25440</v>
      </c>
      <c r="O53" s="16"/>
      <c r="P53" s="16">
        <f>ROUND(SUM(H53:N53),5)</f>
        <v>115674.9</v>
      </c>
    </row>
    <row r="54" spans="1:16" ht="15.75" thickBot="1" x14ac:dyDescent="0.3">
      <c r="A54" s="1"/>
      <c r="B54" s="1"/>
      <c r="C54" s="1"/>
      <c r="D54" s="1"/>
      <c r="E54" s="1"/>
      <c r="F54" s="1" t="s">
        <v>56</v>
      </c>
      <c r="G54" s="1"/>
      <c r="H54" s="17"/>
      <c r="I54" s="16"/>
      <c r="J54" s="17">
        <v>0</v>
      </c>
      <c r="K54" s="16"/>
      <c r="L54" s="17"/>
      <c r="M54" s="16"/>
      <c r="N54" s="17"/>
      <c r="O54" s="16"/>
      <c r="P54" s="17">
        <f>ROUND(SUM(H54:N54),5)</f>
        <v>0</v>
      </c>
    </row>
    <row r="55" spans="1:16" x14ac:dyDescent="0.25">
      <c r="A55" s="1"/>
      <c r="B55" s="1"/>
      <c r="C55" s="1"/>
      <c r="D55" s="1"/>
      <c r="E55" s="1" t="s">
        <v>57</v>
      </c>
      <c r="F55" s="1"/>
      <c r="G55" s="1"/>
      <c r="H55" s="16">
        <f>ROUND(SUM(H52:H54),5)</f>
        <v>28000</v>
      </c>
      <c r="I55" s="16"/>
      <c r="J55" s="16">
        <f>ROUND(SUM(J52:J54),5)</f>
        <v>29965</v>
      </c>
      <c r="K55" s="16"/>
      <c r="L55" s="16">
        <f>ROUND(SUM(L52:L54),5)</f>
        <v>32269.9</v>
      </c>
      <c r="M55" s="16"/>
      <c r="N55" s="16">
        <f>ROUND(SUM(N52:N54),5)</f>
        <v>25440</v>
      </c>
      <c r="O55" s="16"/>
      <c r="P55" s="16">
        <f>ROUND(SUM(H55:N55),5)</f>
        <v>115674.9</v>
      </c>
    </row>
    <row r="56" spans="1:16" x14ac:dyDescent="0.25">
      <c r="A56" s="1"/>
      <c r="B56" s="1"/>
      <c r="C56" s="1"/>
      <c r="D56" s="1"/>
      <c r="E56" s="1" t="s">
        <v>58</v>
      </c>
      <c r="F56" s="1"/>
      <c r="G56" s="1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5">
      <c r="A57" s="1"/>
      <c r="B57" s="1"/>
      <c r="C57" s="1"/>
      <c r="D57" s="1"/>
      <c r="E57" s="1"/>
      <c r="F57" s="1" t="s">
        <v>59</v>
      </c>
      <c r="G57" s="1"/>
      <c r="H57" s="16">
        <v>1736.42</v>
      </c>
      <c r="I57" s="16"/>
      <c r="J57" s="16">
        <v>1857.96</v>
      </c>
      <c r="K57" s="16"/>
      <c r="L57" s="16">
        <v>2000.96</v>
      </c>
      <c r="M57" s="16"/>
      <c r="N57" s="16">
        <v>1577.12</v>
      </c>
      <c r="O57" s="16"/>
      <c r="P57" s="16">
        <f>ROUND(SUM(H57:N57),5)</f>
        <v>7172.46</v>
      </c>
    </row>
    <row r="58" spans="1:16" x14ac:dyDescent="0.25">
      <c r="A58" s="1"/>
      <c r="B58" s="1"/>
      <c r="C58" s="1"/>
      <c r="D58" s="1"/>
      <c r="E58" s="1"/>
      <c r="F58" s="1" t="s">
        <v>60</v>
      </c>
      <c r="G58" s="1"/>
      <c r="H58" s="16">
        <v>374.88</v>
      </c>
      <c r="I58" s="16"/>
      <c r="J58" s="16">
        <v>433.96</v>
      </c>
      <c r="K58" s="16"/>
      <c r="L58" s="16">
        <v>469.04</v>
      </c>
      <c r="M58" s="16"/>
      <c r="N58" s="16">
        <v>368.88</v>
      </c>
      <c r="O58" s="16"/>
      <c r="P58" s="16">
        <f>ROUND(SUM(H58:N58),5)</f>
        <v>1646.76</v>
      </c>
    </row>
    <row r="59" spans="1:16" x14ac:dyDescent="0.25">
      <c r="A59" s="1"/>
      <c r="B59" s="1"/>
      <c r="C59" s="1"/>
      <c r="D59" s="1"/>
      <c r="E59" s="1"/>
      <c r="F59" s="1" t="s">
        <v>61</v>
      </c>
      <c r="G59" s="1"/>
      <c r="H59" s="16">
        <v>7294.32</v>
      </c>
      <c r="I59" s="16"/>
      <c r="J59" s="16">
        <v>3585.12</v>
      </c>
      <c r="K59" s="16"/>
      <c r="L59" s="16">
        <v>3585.12</v>
      </c>
      <c r="M59" s="16"/>
      <c r="N59" s="16">
        <v>3585.12</v>
      </c>
      <c r="O59" s="16"/>
      <c r="P59" s="16">
        <f>ROUND(SUM(H59:N59),5)</f>
        <v>18049.68</v>
      </c>
    </row>
    <row r="60" spans="1:16" x14ac:dyDescent="0.25">
      <c r="A60" s="1"/>
      <c r="B60" s="1"/>
      <c r="C60" s="1"/>
      <c r="D60" s="1"/>
      <c r="E60" s="1"/>
      <c r="F60" s="1" t="s">
        <v>62</v>
      </c>
      <c r="G60" s="1"/>
      <c r="H60" s="16">
        <v>151.19999999999999</v>
      </c>
      <c r="I60" s="16"/>
      <c r="J60" s="16">
        <v>159.96</v>
      </c>
      <c r="K60" s="16"/>
      <c r="L60" s="16">
        <v>174</v>
      </c>
      <c r="M60" s="16"/>
      <c r="N60" s="16">
        <v>132</v>
      </c>
      <c r="O60" s="16"/>
      <c r="P60" s="16">
        <f>ROUND(SUM(H60:N60),5)</f>
        <v>617.16</v>
      </c>
    </row>
    <row r="61" spans="1:16" x14ac:dyDescent="0.25">
      <c r="A61" s="1"/>
      <c r="B61" s="1"/>
      <c r="C61" s="1"/>
      <c r="D61" s="1"/>
      <c r="E61" s="1"/>
      <c r="F61" s="1" t="s">
        <v>63</v>
      </c>
      <c r="G61" s="1"/>
      <c r="H61" s="16">
        <v>462</v>
      </c>
      <c r="I61" s="16"/>
      <c r="J61" s="16">
        <v>227.04</v>
      </c>
      <c r="K61" s="16"/>
      <c r="L61" s="16">
        <v>460.72</v>
      </c>
      <c r="M61" s="16"/>
      <c r="N61" s="16"/>
      <c r="O61" s="16"/>
      <c r="P61" s="16">
        <f>ROUND(SUM(H61:N61),5)</f>
        <v>1149.76</v>
      </c>
    </row>
    <row r="62" spans="1:16" x14ac:dyDescent="0.25">
      <c r="A62" s="1"/>
      <c r="B62" s="1"/>
      <c r="C62" s="1"/>
      <c r="D62" s="1"/>
      <c r="E62" s="1"/>
      <c r="F62" s="1" t="s">
        <v>64</v>
      </c>
      <c r="G62" s="1"/>
      <c r="H62" s="16">
        <v>69</v>
      </c>
      <c r="I62" s="16"/>
      <c r="J62" s="16">
        <v>33.96</v>
      </c>
      <c r="K62" s="16"/>
      <c r="L62" s="16"/>
      <c r="M62" s="16"/>
      <c r="N62" s="16"/>
      <c r="O62" s="16"/>
      <c r="P62" s="16">
        <f>ROUND(SUM(H62:N62),5)</f>
        <v>102.96</v>
      </c>
    </row>
    <row r="63" spans="1:16" x14ac:dyDescent="0.25">
      <c r="A63" s="1"/>
      <c r="B63" s="1"/>
      <c r="C63" s="1"/>
      <c r="D63" s="1"/>
      <c r="E63" s="1"/>
      <c r="F63" s="1" t="s">
        <v>65</v>
      </c>
      <c r="G63" s="1"/>
      <c r="H63" s="16">
        <v>103.6</v>
      </c>
      <c r="I63" s="16"/>
      <c r="J63" s="16">
        <v>110.88</v>
      </c>
      <c r="K63" s="16"/>
      <c r="L63" s="16">
        <v>119.4</v>
      </c>
      <c r="M63" s="16"/>
      <c r="N63" s="16">
        <v>1176.24</v>
      </c>
      <c r="O63" s="16"/>
      <c r="P63" s="16">
        <f>ROUND(SUM(H63:N63),5)</f>
        <v>1510.12</v>
      </c>
    </row>
    <row r="64" spans="1:16" x14ac:dyDescent="0.25">
      <c r="A64" s="1"/>
      <c r="B64" s="1"/>
      <c r="C64" s="1"/>
      <c r="D64" s="1"/>
      <c r="E64" s="1"/>
      <c r="F64" s="1" t="s">
        <v>66</v>
      </c>
      <c r="G64" s="1"/>
      <c r="H64" s="16">
        <v>4.5</v>
      </c>
      <c r="I64" s="16"/>
      <c r="J64" s="16"/>
      <c r="K64" s="16"/>
      <c r="L64" s="16"/>
      <c r="M64" s="16"/>
      <c r="N64" s="16">
        <v>4.5</v>
      </c>
      <c r="O64" s="16"/>
      <c r="P64" s="16">
        <f>ROUND(SUM(H64:N64),5)</f>
        <v>9</v>
      </c>
    </row>
    <row r="65" spans="1:16" x14ac:dyDescent="0.25">
      <c r="A65" s="1"/>
      <c r="B65" s="1"/>
      <c r="C65" s="1"/>
      <c r="D65" s="1"/>
      <c r="E65" s="1"/>
      <c r="F65" s="1" t="s">
        <v>67</v>
      </c>
      <c r="G65" s="1"/>
      <c r="H65" s="16">
        <v>0</v>
      </c>
      <c r="I65" s="16"/>
      <c r="J65" s="16">
        <v>80</v>
      </c>
      <c r="K65" s="16"/>
      <c r="L65" s="16">
        <v>45.24</v>
      </c>
      <c r="M65" s="16"/>
      <c r="N65" s="16">
        <v>80.040000000000006</v>
      </c>
      <c r="O65" s="16"/>
      <c r="P65" s="16">
        <f>ROUND(SUM(H65:N65),5)</f>
        <v>205.28</v>
      </c>
    </row>
    <row r="66" spans="1:16" ht="15.75" thickBot="1" x14ac:dyDescent="0.3">
      <c r="A66" s="1"/>
      <c r="B66" s="1"/>
      <c r="C66" s="1"/>
      <c r="D66" s="1"/>
      <c r="E66" s="1"/>
      <c r="F66" s="1" t="s">
        <v>68</v>
      </c>
      <c r="G66" s="1"/>
      <c r="H66" s="17"/>
      <c r="I66" s="16"/>
      <c r="J66" s="17">
        <v>650</v>
      </c>
      <c r="K66" s="16"/>
      <c r="L66" s="17"/>
      <c r="M66" s="16"/>
      <c r="N66" s="17">
        <v>0</v>
      </c>
      <c r="O66" s="16"/>
      <c r="P66" s="17">
        <f>ROUND(SUM(H66:N66),5)</f>
        <v>650</v>
      </c>
    </row>
    <row r="67" spans="1:16" x14ac:dyDescent="0.25">
      <c r="A67" s="1"/>
      <c r="B67" s="1"/>
      <c r="C67" s="1"/>
      <c r="D67" s="1"/>
      <c r="E67" s="1" t="s">
        <v>69</v>
      </c>
      <c r="F67" s="1"/>
      <c r="G67" s="1"/>
      <c r="H67" s="16">
        <f>ROUND(SUM(H56:H66),5)</f>
        <v>10195.92</v>
      </c>
      <c r="I67" s="16"/>
      <c r="J67" s="16">
        <f>ROUND(SUM(J56:J66),5)</f>
        <v>7138.88</v>
      </c>
      <c r="K67" s="16"/>
      <c r="L67" s="16">
        <f>ROUND(SUM(L56:L66),5)</f>
        <v>6854.48</v>
      </c>
      <c r="M67" s="16"/>
      <c r="N67" s="16">
        <f>ROUND(SUM(N56:N66),5)</f>
        <v>6923.9</v>
      </c>
      <c r="O67" s="16"/>
      <c r="P67" s="16">
        <f>ROUND(SUM(H67:N67),5)</f>
        <v>31113.18</v>
      </c>
    </row>
    <row r="68" spans="1:16" x14ac:dyDescent="0.25">
      <c r="A68" s="1"/>
      <c r="B68" s="1"/>
      <c r="C68" s="1"/>
      <c r="D68" s="1"/>
      <c r="E68" s="1" t="s">
        <v>70</v>
      </c>
      <c r="F68" s="1"/>
      <c r="G68" s="1"/>
      <c r="H68" s="16"/>
      <c r="I68" s="16"/>
      <c r="J68" s="16"/>
      <c r="K68" s="16"/>
      <c r="L68" s="16"/>
      <c r="M68" s="16"/>
      <c r="N68" s="16"/>
      <c r="O68" s="16"/>
      <c r="P68" s="16"/>
    </row>
    <row r="69" spans="1:16" x14ac:dyDescent="0.25">
      <c r="A69" s="1"/>
      <c r="B69" s="1"/>
      <c r="C69" s="1"/>
      <c r="D69" s="1"/>
      <c r="E69" s="1"/>
      <c r="F69" s="1" t="s">
        <v>71</v>
      </c>
      <c r="G69" s="1"/>
      <c r="H69" s="16"/>
      <c r="I69" s="16"/>
      <c r="J69" s="16">
        <v>600</v>
      </c>
      <c r="K69" s="16"/>
      <c r="L69" s="16"/>
      <c r="M69" s="16"/>
      <c r="N69" s="16"/>
      <c r="O69" s="16"/>
      <c r="P69" s="16">
        <f>ROUND(SUM(H69:N69),5)</f>
        <v>600</v>
      </c>
    </row>
    <row r="70" spans="1:16" ht="15.75" thickBot="1" x14ac:dyDescent="0.3">
      <c r="A70" s="1"/>
      <c r="B70" s="1"/>
      <c r="C70" s="1"/>
      <c r="D70" s="1"/>
      <c r="E70" s="1"/>
      <c r="F70" s="1" t="s">
        <v>72</v>
      </c>
      <c r="G70" s="1"/>
      <c r="H70" s="17"/>
      <c r="I70" s="16"/>
      <c r="J70" s="17">
        <v>500</v>
      </c>
      <c r="K70" s="16"/>
      <c r="L70" s="17">
        <v>50</v>
      </c>
      <c r="M70" s="16"/>
      <c r="N70" s="17">
        <v>0</v>
      </c>
      <c r="O70" s="16"/>
      <c r="P70" s="17">
        <f>ROUND(SUM(H70:N70),5)</f>
        <v>550</v>
      </c>
    </row>
    <row r="71" spans="1:16" x14ac:dyDescent="0.25">
      <c r="A71" s="1"/>
      <c r="B71" s="1"/>
      <c r="C71" s="1"/>
      <c r="D71" s="1"/>
      <c r="E71" s="1" t="s">
        <v>73</v>
      </c>
      <c r="F71" s="1"/>
      <c r="G71" s="1"/>
      <c r="H71" s="16"/>
      <c r="I71" s="16"/>
      <c r="J71" s="16">
        <f>ROUND(SUM(J68:J70),5)</f>
        <v>1100</v>
      </c>
      <c r="K71" s="16"/>
      <c r="L71" s="16">
        <f>ROUND(SUM(L68:L70),5)</f>
        <v>50</v>
      </c>
      <c r="M71" s="16"/>
      <c r="N71" s="16">
        <f>ROUND(SUM(N68:N70),5)</f>
        <v>0</v>
      </c>
      <c r="O71" s="16"/>
      <c r="P71" s="16">
        <f>ROUND(SUM(H71:N71),5)</f>
        <v>1150</v>
      </c>
    </row>
    <row r="72" spans="1:16" x14ac:dyDescent="0.25">
      <c r="A72" s="1"/>
      <c r="B72" s="1"/>
      <c r="C72" s="1"/>
      <c r="D72" s="1"/>
      <c r="E72" s="1" t="s">
        <v>74</v>
      </c>
      <c r="F72" s="1"/>
      <c r="G72" s="1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5">
      <c r="A73" s="1"/>
      <c r="B73" s="1"/>
      <c r="C73" s="1"/>
      <c r="D73" s="1"/>
      <c r="E73" s="1"/>
      <c r="F73" s="1" t="s">
        <v>75</v>
      </c>
      <c r="G73" s="1"/>
      <c r="H73" s="16"/>
      <c r="I73" s="16"/>
      <c r="J73" s="16"/>
      <c r="K73" s="16"/>
      <c r="L73" s="16">
        <v>2500</v>
      </c>
      <c r="M73" s="16"/>
      <c r="N73" s="16">
        <v>4000</v>
      </c>
      <c r="O73" s="16"/>
      <c r="P73" s="16">
        <f>ROUND(SUM(H73:N73),5)</f>
        <v>6500</v>
      </c>
    </row>
    <row r="74" spans="1:16" x14ac:dyDescent="0.25">
      <c r="A74" s="1"/>
      <c r="B74" s="1"/>
      <c r="C74" s="1"/>
      <c r="D74" s="1"/>
      <c r="E74" s="1"/>
      <c r="F74" s="1" t="s">
        <v>76</v>
      </c>
      <c r="G74" s="1"/>
      <c r="H74" s="16"/>
      <c r="I74" s="16"/>
      <c r="J74" s="16"/>
      <c r="K74" s="16"/>
      <c r="L74" s="16"/>
      <c r="M74" s="16"/>
      <c r="N74" s="16">
        <v>2100</v>
      </c>
      <c r="O74" s="16"/>
      <c r="P74" s="16">
        <f>ROUND(SUM(H74:N74),5)</f>
        <v>2100</v>
      </c>
    </row>
    <row r="75" spans="1:16" x14ac:dyDescent="0.25">
      <c r="A75" s="1"/>
      <c r="B75" s="1"/>
      <c r="C75" s="1"/>
      <c r="D75" s="1"/>
      <c r="E75" s="1"/>
      <c r="F75" s="1" t="s">
        <v>77</v>
      </c>
      <c r="G75" s="1"/>
      <c r="H75" s="16"/>
      <c r="I75" s="16"/>
      <c r="J75" s="16"/>
      <c r="K75" s="16"/>
      <c r="L75" s="16"/>
      <c r="M75" s="16"/>
      <c r="N75" s="16">
        <v>500</v>
      </c>
      <c r="O75" s="16"/>
      <c r="P75" s="16">
        <f>ROUND(SUM(H75:N75),5)</f>
        <v>500</v>
      </c>
    </row>
    <row r="76" spans="1:16" x14ac:dyDescent="0.25">
      <c r="A76" s="1"/>
      <c r="B76" s="1"/>
      <c r="C76" s="1"/>
      <c r="D76" s="1"/>
      <c r="E76" s="1"/>
      <c r="F76" s="1" t="s">
        <v>78</v>
      </c>
      <c r="G76" s="1"/>
      <c r="H76" s="16"/>
      <c r="I76" s="16"/>
      <c r="J76" s="16"/>
      <c r="K76" s="16"/>
      <c r="L76" s="16">
        <v>0</v>
      </c>
      <c r="M76" s="16"/>
      <c r="N76" s="16">
        <v>1000</v>
      </c>
      <c r="O76" s="16"/>
      <c r="P76" s="16">
        <f>ROUND(SUM(H76:N76),5)</f>
        <v>1000</v>
      </c>
    </row>
    <row r="77" spans="1:16" x14ac:dyDescent="0.25">
      <c r="A77" s="1"/>
      <c r="B77" s="1"/>
      <c r="C77" s="1"/>
      <c r="D77" s="1"/>
      <c r="E77" s="1"/>
      <c r="F77" s="1" t="s">
        <v>79</v>
      </c>
      <c r="G77" s="1"/>
      <c r="H77" s="16"/>
      <c r="I77" s="16"/>
      <c r="J77" s="16"/>
      <c r="K77" s="16"/>
      <c r="L77" s="16"/>
      <c r="M77" s="16"/>
      <c r="N77" s="16">
        <v>500</v>
      </c>
      <c r="O77" s="16"/>
      <c r="P77" s="16">
        <f>ROUND(SUM(H77:N77),5)</f>
        <v>500</v>
      </c>
    </row>
    <row r="78" spans="1:16" ht="15.75" thickBot="1" x14ac:dyDescent="0.3">
      <c r="A78" s="1"/>
      <c r="B78" s="1"/>
      <c r="C78" s="1"/>
      <c r="D78" s="1"/>
      <c r="E78" s="1"/>
      <c r="F78" s="1" t="s">
        <v>80</v>
      </c>
      <c r="G78" s="1"/>
      <c r="H78" s="17"/>
      <c r="I78" s="16"/>
      <c r="J78" s="17"/>
      <c r="K78" s="16"/>
      <c r="L78" s="17"/>
      <c r="M78" s="16"/>
      <c r="N78" s="17">
        <v>0</v>
      </c>
      <c r="O78" s="16"/>
      <c r="P78" s="17">
        <f>ROUND(SUM(H78:N78),5)</f>
        <v>0</v>
      </c>
    </row>
    <row r="79" spans="1:16" x14ac:dyDescent="0.25">
      <c r="A79" s="1"/>
      <c r="B79" s="1"/>
      <c r="C79" s="1"/>
      <c r="D79" s="1"/>
      <c r="E79" s="1" t="s">
        <v>81</v>
      </c>
      <c r="F79" s="1"/>
      <c r="G79" s="1"/>
      <c r="H79" s="16"/>
      <c r="I79" s="16"/>
      <c r="J79" s="16"/>
      <c r="K79" s="16"/>
      <c r="L79" s="16">
        <f>ROUND(SUM(L72:L78),5)</f>
        <v>2500</v>
      </c>
      <c r="M79" s="16"/>
      <c r="N79" s="16">
        <f>ROUND(SUM(N72:N78),5)</f>
        <v>8100</v>
      </c>
      <c r="O79" s="16"/>
      <c r="P79" s="16">
        <f>ROUND(SUM(H79:N79),5)</f>
        <v>10600</v>
      </c>
    </row>
    <row r="80" spans="1:16" x14ac:dyDescent="0.25">
      <c r="A80" s="1"/>
      <c r="B80" s="1"/>
      <c r="C80" s="1"/>
      <c r="D80" s="1"/>
      <c r="E80" s="1" t="s">
        <v>82</v>
      </c>
      <c r="F80" s="1"/>
      <c r="G80" s="1"/>
      <c r="H80" s="16"/>
      <c r="I80" s="16"/>
      <c r="J80" s="16"/>
      <c r="K80" s="16"/>
      <c r="L80" s="16"/>
      <c r="M80" s="16"/>
      <c r="N80" s="16"/>
      <c r="O80" s="16"/>
      <c r="P80" s="16"/>
    </row>
    <row r="81" spans="1:16" x14ac:dyDescent="0.25">
      <c r="A81" s="1"/>
      <c r="B81" s="1"/>
      <c r="C81" s="1"/>
      <c r="D81" s="1"/>
      <c r="E81" s="1"/>
      <c r="F81" s="1" t="s">
        <v>83</v>
      </c>
      <c r="G81" s="1"/>
      <c r="H81" s="16">
        <v>9000</v>
      </c>
      <c r="I81" s="16"/>
      <c r="J81" s="16"/>
      <c r="K81" s="16"/>
      <c r="L81" s="16">
        <v>0</v>
      </c>
      <c r="M81" s="16"/>
      <c r="N81" s="16">
        <v>0</v>
      </c>
      <c r="O81" s="16"/>
      <c r="P81" s="16">
        <f>ROUND(SUM(H81:N81),5)</f>
        <v>9000</v>
      </c>
    </row>
    <row r="82" spans="1:16" x14ac:dyDescent="0.25">
      <c r="A82" s="1"/>
      <c r="B82" s="1"/>
      <c r="C82" s="1"/>
      <c r="D82" s="1"/>
      <c r="E82" s="1"/>
      <c r="F82" s="1" t="s">
        <v>84</v>
      </c>
      <c r="G82" s="1"/>
      <c r="H82" s="16"/>
      <c r="I82" s="16"/>
      <c r="J82" s="16">
        <v>0</v>
      </c>
      <c r="K82" s="16"/>
      <c r="L82" s="16"/>
      <c r="M82" s="16"/>
      <c r="N82" s="16">
        <v>0</v>
      </c>
      <c r="O82" s="16"/>
      <c r="P82" s="16">
        <f>ROUND(SUM(H82:N82),5)</f>
        <v>0</v>
      </c>
    </row>
    <row r="83" spans="1:16" x14ac:dyDescent="0.25">
      <c r="A83" s="1"/>
      <c r="B83" s="1"/>
      <c r="C83" s="1"/>
      <c r="D83" s="1"/>
      <c r="E83" s="1"/>
      <c r="F83" s="1" t="s">
        <v>85</v>
      </c>
      <c r="G83" s="1"/>
      <c r="H83" s="16"/>
      <c r="I83" s="16"/>
      <c r="J83" s="16">
        <v>2000</v>
      </c>
      <c r="K83" s="16"/>
      <c r="L83" s="16"/>
      <c r="M83" s="16"/>
      <c r="N83" s="16">
        <v>0</v>
      </c>
      <c r="O83" s="16"/>
      <c r="P83" s="16">
        <f>ROUND(SUM(H83:N83),5)</f>
        <v>2000</v>
      </c>
    </row>
    <row r="84" spans="1:16" ht="15.75" thickBot="1" x14ac:dyDescent="0.3">
      <c r="A84" s="1"/>
      <c r="B84" s="1"/>
      <c r="C84" s="1"/>
      <c r="D84" s="1"/>
      <c r="E84" s="1"/>
      <c r="F84" s="1" t="s">
        <v>86</v>
      </c>
      <c r="G84" s="1"/>
      <c r="H84" s="17">
        <v>1927.5</v>
      </c>
      <c r="I84" s="16"/>
      <c r="J84" s="17">
        <v>150</v>
      </c>
      <c r="K84" s="16"/>
      <c r="L84" s="17">
        <v>0</v>
      </c>
      <c r="M84" s="16"/>
      <c r="N84" s="17">
        <v>4500</v>
      </c>
      <c r="O84" s="16"/>
      <c r="P84" s="17">
        <f>ROUND(SUM(H84:N84),5)</f>
        <v>6577.5</v>
      </c>
    </row>
    <row r="85" spans="1:16" x14ac:dyDescent="0.25">
      <c r="A85" s="1"/>
      <c r="B85" s="1"/>
      <c r="C85" s="1"/>
      <c r="D85" s="1"/>
      <c r="E85" s="1" t="s">
        <v>87</v>
      </c>
      <c r="F85" s="1"/>
      <c r="G85" s="1"/>
      <c r="H85" s="16">
        <f>ROUND(SUM(H80:H84),5)</f>
        <v>10927.5</v>
      </c>
      <c r="I85" s="16"/>
      <c r="J85" s="16">
        <f>ROUND(SUM(J80:J84),5)</f>
        <v>2150</v>
      </c>
      <c r="K85" s="16"/>
      <c r="L85" s="16">
        <f>ROUND(SUM(L80:L84),5)</f>
        <v>0</v>
      </c>
      <c r="M85" s="16"/>
      <c r="N85" s="16">
        <f>ROUND(SUM(N80:N84),5)</f>
        <v>4500</v>
      </c>
      <c r="O85" s="16"/>
      <c r="P85" s="16">
        <f>ROUND(SUM(H85:N85),5)</f>
        <v>17577.5</v>
      </c>
    </row>
    <row r="86" spans="1:16" x14ac:dyDescent="0.25">
      <c r="A86" s="1"/>
      <c r="B86" s="1"/>
      <c r="C86" s="1"/>
      <c r="D86" s="1"/>
      <c r="E86" s="1" t="s">
        <v>88</v>
      </c>
      <c r="F86" s="1"/>
      <c r="G86" s="1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5">
      <c r="A87" s="1"/>
      <c r="B87" s="1"/>
      <c r="C87" s="1"/>
      <c r="D87" s="1"/>
      <c r="E87" s="1"/>
      <c r="F87" s="1" t="s">
        <v>89</v>
      </c>
      <c r="G87" s="1"/>
      <c r="H87" s="16">
        <v>2000</v>
      </c>
      <c r="I87" s="16"/>
      <c r="J87" s="16"/>
      <c r="K87" s="16"/>
      <c r="L87" s="16">
        <v>750</v>
      </c>
      <c r="M87" s="16"/>
      <c r="N87" s="16"/>
      <c r="O87" s="16"/>
      <c r="P87" s="16">
        <f>ROUND(SUM(H87:N87),5)</f>
        <v>2750</v>
      </c>
    </row>
    <row r="88" spans="1:16" x14ac:dyDescent="0.25">
      <c r="A88" s="1"/>
      <c r="B88" s="1"/>
      <c r="C88" s="1"/>
      <c r="D88" s="1"/>
      <c r="E88" s="1"/>
      <c r="F88" s="1" t="s">
        <v>90</v>
      </c>
      <c r="G88" s="1"/>
      <c r="H88" s="16"/>
      <c r="I88" s="16"/>
      <c r="J88" s="16">
        <v>2840</v>
      </c>
      <c r="K88" s="16"/>
      <c r="L88" s="16">
        <v>300</v>
      </c>
      <c r="M88" s="16"/>
      <c r="N88" s="16"/>
      <c r="O88" s="16"/>
      <c r="P88" s="16">
        <f>ROUND(SUM(H88:N88),5)</f>
        <v>3140</v>
      </c>
    </row>
    <row r="89" spans="1:16" x14ac:dyDescent="0.25">
      <c r="A89" s="1"/>
      <c r="B89" s="1"/>
      <c r="C89" s="1"/>
      <c r="D89" s="1"/>
      <c r="E89" s="1"/>
      <c r="F89" s="1" t="s">
        <v>91</v>
      </c>
      <c r="G89" s="1"/>
      <c r="H89" s="16"/>
      <c r="I89" s="16"/>
      <c r="J89" s="16">
        <v>1800</v>
      </c>
      <c r="K89" s="16"/>
      <c r="L89" s="16">
        <v>2900</v>
      </c>
      <c r="M89" s="16"/>
      <c r="N89" s="16">
        <v>300</v>
      </c>
      <c r="O89" s="16"/>
      <c r="P89" s="16">
        <f>ROUND(SUM(H89:N89),5)</f>
        <v>5000</v>
      </c>
    </row>
    <row r="90" spans="1:16" x14ac:dyDescent="0.25">
      <c r="A90" s="1"/>
      <c r="B90" s="1"/>
      <c r="C90" s="1"/>
      <c r="D90" s="1"/>
      <c r="E90" s="1"/>
      <c r="F90" s="1" t="s">
        <v>92</v>
      </c>
      <c r="G90" s="1"/>
      <c r="H90" s="16"/>
      <c r="I90" s="16"/>
      <c r="J90" s="16"/>
      <c r="K90" s="16"/>
      <c r="L90" s="16"/>
      <c r="M90" s="16"/>
      <c r="N90" s="16">
        <v>600</v>
      </c>
      <c r="O90" s="16"/>
      <c r="P90" s="16">
        <f>ROUND(SUM(H90:N90),5)</f>
        <v>600</v>
      </c>
    </row>
    <row r="91" spans="1:16" x14ac:dyDescent="0.25">
      <c r="A91" s="1"/>
      <c r="B91" s="1"/>
      <c r="C91" s="1"/>
      <c r="D91" s="1"/>
      <c r="E91" s="1"/>
      <c r="F91" s="1" t="s">
        <v>93</v>
      </c>
      <c r="G91" s="1"/>
      <c r="H91" s="16"/>
      <c r="I91" s="16"/>
      <c r="J91" s="16"/>
      <c r="K91" s="16"/>
      <c r="L91" s="16"/>
      <c r="M91" s="16"/>
      <c r="N91" s="16">
        <v>1188</v>
      </c>
      <c r="O91" s="16"/>
      <c r="P91" s="16">
        <f>ROUND(SUM(H91:N91),5)</f>
        <v>1188</v>
      </c>
    </row>
    <row r="92" spans="1:16" x14ac:dyDescent="0.25">
      <c r="A92" s="1"/>
      <c r="B92" s="1"/>
      <c r="C92" s="1"/>
      <c r="D92" s="1"/>
      <c r="E92" s="1"/>
      <c r="F92" s="1" t="s">
        <v>94</v>
      </c>
      <c r="G92" s="1"/>
      <c r="H92" s="16"/>
      <c r="I92" s="16"/>
      <c r="J92" s="16"/>
      <c r="K92" s="16"/>
      <c r="L92" s="16"/>
      <c r="M92" s="16"/>
      <c r="N92" s="16">
        <v>250</v>
      </c>
      <c r="O92" s="16"/>
      <c r="P92" s="16">
        <f>ROUND(SUM(H92:N92),5)</f>
        <v>250</v>
      </c>
    </row>
    <row r="93" spans="1:16" ht="15.75" thickBot="1" x14ac:dyDescent="0.3">
      <c r="A93" s="1"/>
      <c r="B93" s="1"/>
      <c r="C93" s="1"/>
      <c r="D93" s="1"/>
      <c r="E93" s="1"/>
      <c r="F93" s="1" t="s">
        <v>95</v>
      </c>
      <c r="G93" s="1"/>
      <c r="H93" s="17"/>
      <c r="I93" s="16"/>
      <c r="J93" s="17">
        <v>0</v>
      </c>
      <c r="K93" s="16"/>
      <c r="L93" s="17">
        <v>150</v>
      </c>
      <c r="M93" s="16"/>
      <c r="N93" s="17">
        <v>2625</v>
      </c>
      <c r="O93" s="16"/>
      <c r="P93" s="17">
        <f>ROUND(SUM(H93:N93),5)</f>
        <v>2775</v>
      </c>
    </row>
    <row r="94" spans="1:16" x14ac:dyDescent="0.25">
      <c r="A94" s="1"/>
      <c r="B94" s="1"/>
      <c r="C94" s="1"/>
      <c r="D94" s="1"/>
      <c r="E94" s="1" t="s">
        <v>96</v>
      </c>
      <c r="F94" s="1"/>
      <c r="G94" s="1"/>
      <c r="H94" s="16">
        <f>ROUND(SUM(H86:H93),5)</f>
        <v>2000</v>
      </c>
      <c r="I94" s="16"/>
      <c r="J94" s="16">
        <f>ROUND(SUM(J86:J93),5)</f>
        <v>4640</v>
      </c>
      <c r="K94" s="16"/>
      <c r="L94" s="16">
        <f>ROUND(SUM(L86:L93),5)</f>
        <v>4100</v>
      </c>
      <c r="M94" s="16"/>
      <c r="N94" s="16">
        <f>ROUND(SUM(N86:N93),5)</f>
        <v>4963</v>
      </c>
      <c r="O94" s="16"/>
      <c r="P94" s="16">
        <f>ROUND(SUM(H94:N94),5)</f>
        <v>15703</v>
      </c>
    </row>
    <row r="95" spans="1:16" x14ac:dyDescent="0.25">
      <c r="A95" s="1"/>
      <c r="B95" s="1"/>
      <c r="C95" s="1"/>
      <c r="D95" s="1"/>
      <c r="E95" s="1" t="s">
        <v>97</v>
      </c>
      <c r="F95" s="1"/>
      <c r="G95" s="1"/>
      <c r="H95" s="16"/>
      <c r="I95" s="16"/>
      <c r="J95" s="16"/>
      <c r="K95" s="16"/>
      <c r="L95" s="16"/>
      <c r="M95" s="16"/>
      <c r="N95" s="16"/>
      <c r="O95" s="16"/>
      <c r="P95" s="16"/>
    </row>
    <row r="96" spans="1:16" x14ac:dyDescent="0.25">
      <c r="A96" s="1"/>
      <c r="B96" s="1"/>
      <c r="C96" s="1"/>
      <c r="D96" s="1"/>
      <c r="E96" s="1"/>
      <c r="F96" s="1" t="s">
        <v>98</v>
      </c>
      <c r="G96" s="1"/>
      <c r="H96" s="16"/>
      <c r="I96" s="16"/>
      <c r="J96" s="16">
        <v>840</v>
      </c>
      <c r="K96" s="16"/>
      <c r="L96" s="16">
        <v>3000</v>
      </c>
      <c r="M96" s="16"/>
      <c r="N96" s="16"/>
      <c r="O96" s="16"/>
      <c r="P96" s="16">
        <f>ROUND(SUM(H96:N96),5)</f>
        <v>3840</v>
      </c>
    </row>
    <row r="97" spans="1:16" x14ac:dyDescent="0.25">
      <c r="A97" s="1"/>
      <c r="B97" s="1"/>
      <c r="C97" s="1"/>
      <c r="D97" s="1"/>
      <c r="E97" s="1"/>
      <c r="F97" s="1" t="s">
        <v>99</v>
      </c>
      <c r="G97" s="1"/>
      <c r="H97" s="16"/>
      <c r="I97" s="16"/>
      <c r="J97" s="16"/>
      <c r="K97" s="16"/>
      <c r="L97" s="16">
        <v>0</v>
      </c>
      <c r="M97" s="16"/>
      <c r="N97" s="16"/>
      <c r="O97" s="16"/>
      <c r="P97" s="16">
        <f>ROUND(SUM(H97:N97),5)</f>
        <v>0</v>
      </c>
    </row>
    <row r="98" spans="1:16" x14ac:dyDescent="0.25">
      <c r="A98" s="1"/>
      <c r="B98" s="1"/>
      <c r="C98" s="1"/>
      <c r="D98" s="1"/>
      <c r="E98" s="1"/>
      <c r="F98" s="1" t="s">
        <v>100</v>
      </c>
      <c r="G98" s="1"/>
      <c r="H98" s="16">
        <v>250</v>
      </c>
      <c r="I98" s="16"/>
      <c r="J98" s="16">
        <v>150</v>
      </c>
      <c r="K98" s="16"/>
      <c r="L98" s="16">
        <v>0</v>
      </c>
      <c r="M98" s="16"/>
      <c r="N98" s="16"/>
      <c r="O98" s="16"/>
      <c r="P98" s="16">
        <f>ROUND(SUM(H98:N98),5)</f>
        <v>400</v>
      </c>
    </row>
    <row r="99" spans="1:16" x14ac:dyDescent="0.25">
      <c r="A99" s="1"/>
      <c r="B99" s="1"/>
      <c r="C99" s="1"/>
      <c r="D99" s="1"/>
      <c r="E99" s="1"/>
      <c r="F99" s="1" t="s">
        <v>101</v>
      </c>
      <c r="G99" s="1"/>
      <c r="H99" s="16"/>
      <c r="I99" s="16"/>
      <c r="J99" s="16">
        <v>12540</v>
      </c>
      <c r="K99" s="16"/>
      <c r="L99" s="16"/>
      <c r="M99" s="16"/>
      <c r="N99" s="16">
        <v>0</v>
      </c>
      <c r="O99" s="16"/>
      <c r="P99" s="16">
        <f>ROUND(SUM(H99:N99),5)</f>
        <v>12540</v>
      </c>
    </row>
    <row r="100" spans="1:16" x14ac:dyDescent="0.25">
      <c r="A100" s="1"/>
      <c r="B100" s="1"/>
      <c r="C100" s="1"/>
      <c r="D100" s="1"/>
      <c r="E100" s="1"/>
      <c r="F100" s="1" t="s">
        <v>102</v>
      </c>
      <c r="G100" s="1"/>
      <c r="H100" s="16">
        <v>100</v>
      </c>
      <c r="I100" s="16"/>
      <c r="J100" s="16">
        <v>100</v>
      </c>
      <c r="K100" s="16"/>
      <c r="L100" s="16"/>
      <c r="M100" s="16"/>
      <c r="N100" s="16"/>
      <c r="O100" s="16"/>
      <c r="P100" s="16">
        <f>ROUND(SUM(H100:N100),5)</f>
        <v>200</v>
      </c>
    </row>
    <row r="101" spans="1:16" x14ac:dyDescent="0.25">
      <c r="A101" s="1"/>
      <c r="B101" s="1"/>
      <c r="C101" s="1"/>
      <c r="D101" s="1"/>
      <c r="E101" s="1"/>
      <c r="F101" s="1" t="s">
        <v>103</v>
      </c>
      <c r="G101" s="1"/>
      <c r="H101" s="16"/>
      <c r="I101" s="16"/>
      <c r="J101" s="16">
        <v>540</v>
      </c>
      <c r="K101" s="16"/>
      <c r="L101" s="16">
        <v>50</v>
      </c>
      <c r="M101" s="16"/>
      <c r="N101" s="16"/>
      <c r="O101" s="16"/>
      <c r="P101" s="16">
        <f>ROUND(SUM(H101:N101),5)</f>
        <v>590</v>
      </c>
    </row>
    <row r="102" spans="1:16" x14ac:dyDescent="0.25">
      <c r="A102" s="1"/>
      <c r="B102" s="1"/>
      <c r="C102" s="1"/>
      <c r="D102" s="1"/>
      <c r="E102" s="1"/>
      <c r="F102" s="1" t="s">
        <v>104</v>
      </c>
      <c r="G102" s="1"/>
      <c r="H102" s="16"/>
      <c r="I102" s="16"/>
      <c r="J102" s="16">
        <v>0</v>
      </c>
      <c r="K102" s="16"/>
      <c r="L102" s="16"/>
      <c r="M102" s="16"/>
      <c r="N102" s="16">
        <v>0</v>
      </c>
      <c r="O102" s="16"/>
      <c r="P102" s="16">
        <f>ROUND(SUM(H102:N102),5)</f>
        <v>0</v>
      </c>
    </row>
    <row r="103" spans="1:16" x14ac:dyDescent="0.25">
      <c r="A103" s="1"/>
      <c r="B103" s="1"/>
      <c r="C103" s="1"/>
      <c r="D103" s="1"/>
      <c r="E103" s="1"/>
      <c r="F103" s="1" t="s">
        <v>105</v>
      </c>
      <c r="G103" s="1"/>
      <c r="H103" s="16"/>
      <c r="I103" s="16"/>
      <c r="J103" s="16">
        <v>0</v>
      </c>
      <c r="K103" s="16"/>
      <c r="L103" s="16">
        <v>1686</v>
      </c>
      <c r="M103" s="16"/>
      <c r="N103" s="16">
        <v>1685.4</v>
      </c>
      <c r="O103" s="16"/>
      <c r="P103" s="16">
        <f>ROUND(SUM(H103:N103),5)</f>
        <v>3371.4</v>
      </c>
    </row>
    <row r="104" spans="1:16" x14ac:dyDescent="0.25">
      <c r="A104" s="1"/>
      <c r="B104" s="1"/>
      <c r="C104" s="1"/>
      <c r="D104" s="1"/>
      <c r="E104" s="1"/>
      <c r="F104" s="1" t="s">
        <v>106</v>
      </c>
      <c r="G104" s="1"/>
      <c r="H104" s="16"/>
      <c r="I104" s="16"/>
      <c r="J104" s="16">
        <v>200</v>
      </c>
      <c r="K104" s="16"/>
      <c r="L104" s="16">
        <v>375</v>
      </c>
      <c r="M104" s="16"/>
      <c r="N104" s="16"/>
      <c r="O104" s="16"/>
      <c r="P104" s="16">
        <f>ROUND(SUM(H104:N104),5)</f>
        <v>575</v>
      </c>
    </row>
    <row r="105" spans="1:16" x14ac:dyDescent="0.25">
      <c r="A105" s="1"/>
      <c r="B105" s="1"/>
      <c r="C105" s="1"/>
      <c r="D105" s="1"/>
      <c r="E105" s="1"/>
      <c r="F105" s="1" t="s">
        <v>107</v>
      </c>
      <c r="G105" s="1"/>
      <c r="H105" s="16">
        <v>0</v>
      </c>
      <c r="I105" s="16"/>
      <c r="J105" s="16">
        <v>2820</v>
      </c>
      <c r="K105" s="16"/>
      <c r="L105" s="16">
        <v>0</v>
      </c>
      <c r="M105" s="16"/>
      <c r="N105" s="16">
        <v>480</v>
      </c>
      <c r="O105" s="16"/>
      <c r="P105" s="16">
        <f>ROUND(SUM(H105:N105),5)</f>
        <v>3300</v>
      </c>
    </row>
    <row r="106" spans="1:16" x14ac:dyDescent="0.25">
      <c r="A106" s="1"/>
      <c r="B106" s="1"/>
      <c r="C106" s="1"/>
      <c r="D106" s="1"/>
      <c r="E106" s="1"/>
      <c r="F106" s="1" t="s">
        <v>108</v>
      </c>
      <c r="G106" s="1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 x14ac:dyDescent="0.25">
      <c r="A107" s="1"/>
      <c r="B107" s="1"/>
      <c r="C107" s="1"/>
      <c r="D107" s="1"/>
      <c r="E107" s="1"/>
      <c r="F107" s="1"/>
      <c r="G107" s="1" t="s">
        <v>109</v>
      </c>
      <c r="H107" s="16"/>
      <c r="I107" s="16"/>
      <c r="J107" s="16"/>
      <c r="K107" s="16"/>
      <c r="L107" s="16"/>
      <c r="M107" s="16"/>
      <c r="N107" s="16">
        <v>4440</v>
      </c>
      <c r="O107" s="16"/>
      <c r="P107" s="16">
        <f>ROUND(SUM(H107:N107),5)</f>
        <v>4440</v>
      </c>
    </row>
    <row r="108" spans="1:16" x14ac:dyDescent="0.25">
      <c r="A108" s="1"/>
      <c r="B108" s="1"/>
      <c r="C108" s="1"/>
      <c r="D108" s="1"/>
      <c r="E108" s="1"/>
      <c r="F108" s="1"/>
      <c r="G108" s="1" t="s">
        <v>110</v>
      </c>
      <c r="H108" s="16"/>
      <c r="I108" s="16"/>
      <c r="J108" s="16"/>
      <c r="K108" s="16"/>
      <c r="L108" s="16"/>
      <c r="M108" s="16"/>
      <c r="N108" s="16">
        <v>204</v>
      </c>
      <c r="O108" s="16"/>
      <c r="P108" s="16">
        <f>ROUND(SUM(H108:N108),5)</f>
        <v>204</v>
      </c>
    </row>
    <row r="109" spans="1:16" x14ac:dyDescent="0.25">
      <c r="A109" s="1"/>
      <c r="B109" s="1"/>
      <c r="C109" s="1"/>
      <c r="D109" s="1"/>
      <c r="E109" s="1"/>
      <c r="F109" s="1"/>
      <c r="G109" s="1" t="s">
        <v>111</v>
      </c>
      <c r="H109" s="16"/>
      <c r="I109" s="16"/>
      <c r="J109" s="16"/>
      <c r="K109" s="16"/>
      <c r="L109" s="16">
        <v>1416</v>
      </c>
      <c r="M109" s="16"/>
      <c r="N109" s="16">
        <v>1416</v>
      </c>
      <c r="O109" s="16"/>
      <c r="P109" s="16">
        <f>ROUND(SUM(H109:N109),5)</f>
        <v>2832</v>
      </c>
    </row>
    <row r="110" spans="1:16" ht="15.75" thickBot="1" x14ac:dyDescent="0.3">
      <c r="A110" s="1"/>
      <c r="B110" s="1"/>
      <c r="C110" s="1"/>
      <c r="D110" s="1"/>
      <c r="E110" s="1"/>
      <c r="F110" s="1"/>
      <c r="G110" s="1" t="s">
        <v>112</v>
      </c>
      <c r="H110" s="17"/>
      <c r="I110" s="16"/>
      <c r="J110" s="17"/>
      <c r="K110" s="16"/>
      <c r="L110" s="17"/>
      <c r="M110" s="16"/>
      <c r="N110" s="17">
        <v>0</v>
      </c>
      <c r="O110" s="16"/>
      <c r="P110" s="17">
        <f>ROUND(SUM(H110:N110),5)</f>
        <v>0</v>
      </c>
    </row>
    <row r="111" spans="1:16" x14ac:dyDescent="0.25">
      <c r="A111" s="1"/>
      <c r="B111" s="1"/>
      <c r="C111" s="1"/>
      <c r="D111" s="1"/>
      <c r="E111" s="1"/>
      <c r="F111" s="1" t="s">
        <v>113</v>
      </c>
      <c r="G111" s="1"/>
      <c r="H111" s="16"/>
      <c r="I111" s="16"/>
      <c r="J111" s="16"/>
      <c r="K111" s="16"/>
      <c r="L111" s="16">
        <f>ROUND(SUM(L106:L110),5)</f>
        <v>1416</v>
      </c>
      <c r="M111" s="16"/>
      <c r="N111" s="16">
        <f>ROUND(SUM(N106:N110),5)</f>
        <v>6060</v>
      </c>
      <c r="O111" s="16"/>
      <c r="P111" s="16">
        <f>ROUND(SUM(H111:N111),5)</f>
        <v>7476</v>
      </c>
    </row>
    <row r="112" spans="1:16" x14ac:dyDescent="0.25">
      <c r="A112" s="1"/>
      <c r="B112" s="1"/>
      <c r="C112" s="1"/>
      <c r="D112" s="1"/>
      <c r="E112" s="1"/>
      <c r="F112" s="1" t="s">
        <v>114</v>
      </c>
      <c r="G112" s="1"/>
      <c r="H112" s="16"/>
      <c r="I112" s="16"/>
      <c r="J112" s="16"/>
      <c r="K112" s="16"/>
      <c r="L112" s="16">
        <v>396</v>
      </c>
      <c r="M112" s="16"/>
      <c r="N112" s="16">
        <v>396</v>
      </c>
      <c r="O112" s="16"/>
      <c r="P112" s="16">
        <f>ROUND(SUM(H112:N112),5)</f>
        <v>792</v>
      </c>
    </row>
    <row r="113" spans="1:16" x14ac:dyDescent="0.25">
      <c r="A113" s="1"/>
      <c r="B113" s="1"/>
      <c r="C113" s="1"/>
      <c r="D113" s="1"/>
      <c r="E113" s="1"/>
      <c r="F113" s="1" t="s">
        <v>115</v>
      </c>
      <c r="G113" s="1"/>
      <c r="H113" s="16"/>
      <c r="I113" s="16"/>
      <c r="J113" s="16"/>
      <c r="K113" s="16"/>
      <c r="L113" s="16">
        <v>480</v>
      </c>
      <c r="M113" s="16"/>
      <c r="N113" s="16">
        <v>480</v>
      </c>
      <c r="O113" s="16"/>
      <c r="P113" s="16">
        <f>ROUND(SUM(H113:N113),5)</f>
        <v>960</v>
      </c>
    </row>
    <row r="114" spans="1:16" ht="15.75" thickBot="1" x14ac:dyDescent="0.3">
      <c r="A114" s="1"/>
      <c r="B114" s="1"/>
      <c r="C114" s="1"/>
      <c r="D114" s="1"/>
      <c r="E114" s="1"/>
      <c r="F114" s="1" t="s">
        <v>116</v>
      </c>
      <c r="G114" s="1"/>
      <c r="H114" s="17"/>
      <c r="I114" s="16"/>
      <c r="J114" s="17">
        <v>300</v>
      </c>
      <c r="K114" s="16"/>
      <c r="L114" s="17">
        <v>350</v>
      </c>
      <c r="M114" s="16"/>
      <c r="N114" s="17">
        <v>1750</v>
      </c>
      <c r="O114" s="16"/>
      <c r="P114" s="17">
        <f>ROUND(SUM(H114:N114),5)</f>
        <v>2400</v>
      </c>
    </row>
    <row r="115" spans="1:16" x14ac:dyDescent="0.25">
      <c r="A115" s="1"/>
      <c r="B115" s="1"/>
      <c r="C115" s="1"/>
      <c r="D115" s="1"/>
      <c r="E115" s="1" t="s">
        <v>117</v>
      </c>
      <c r="F115" s="1"/>
      <c r="G115" s="1"/>
      <c r="H115" s="16">
        <f>ROUND(SUM(H95:H105)+SUM(H111:H114),5)</f>
        <v>350</v>
      </c>
      <c r="I115" s="16"/>
      <c r="J115" s="16">
        <f>ROUND(SUM(J95:J105)+SUM(J111:J114),5)</f>
        <v>17490</v>
      </c>
      <c r="K115" s="16"/>
      <c r="L115" s="16">
        <f>ROUND(SUM(L95:L105)+SUM(L111:L114),5)</f>
        <v>7753</v>
      </c>
      <c r="M115" s="16"/>
      <c r="N115" s="16">
        <f>ROUND(SUM(N95:N105)+SUM(N111:N114),5)</f>
        <v>10851.4</v>
      </c>
      <c r="O115" s="16"/>
      <c r="P115" s="16">
        <f>ROUND(SUM(H115:N115),5)</f>
        <v>36444.400000000001</v>
      </c>
    </row>
    <row r="116" spans="1:16" x14ac:dyDescent="0.25">
      <c r="A116" s="1"/>
      <c r="B116" s="1"/>
      <c r="C116" s="1"/>
      <c r="D116" s="1"/>
      <c r="E116" s="1" t="s">
        <v>118</v>
      </c>
      <c r="F116" s="1"/>
      <c r="G116" s="1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x14ac:dyDescent="0.25">
      <c r="A117" s="1"/>
      <c r="B117" s="1"/>
      <c r="C117" s="1"/>
      <c r="D117" s="1"/>
      <c r="E117" s="1"/>
      <c r="F117" s="1" t="s">
        <v>119</v>
      </c>
      <c r="G117" s="1"/>
      <c r="H117" s="16"/>
      <c r="I117" s="16"/>
      <c r="J117" s="16"/>
      <c r="K117" s="16"/>
      <c r="L117" s="16">
        <v>34000</v>
      </c>
      <c r="M117" s="16"/>
      <c r="N117" s="16">
        <v>0</v>
      </c>
      <c r="O117" s="16"/>
      <c r="P117" s="16">
        <f>ROUND(SUM(H117:N117),5)</f>
        <v>34000</v>
      </c>
    </row>
    <row r="118" spans="1:16" x14ac:dyDescent="0.25">
      <c r="A118" s="1"/>
      <c r="B118" s="1"/>
      <c r="C118" s="1"/>
      <c r="D118" s="1"/>
      <c r="E118" s="1"/>
      <c r="F118" s="1" t="s">
        <v>120</v>
      </c>
      <c r="G118" s="1"/>
      <c r="H118" s="16"/>
      <c r="I118" s="16"/>
      <c r="J118" s="16"/>
      <c r="K118" s="16"/>
      <c r="L118" s="16">
        <v>0</v>
      </c>
      <c r="M118" s="16"/>
      <c r="N118" s="16"/>
      <c r="O118" s="16"/>
      <c r="P118" s="16">
        <f>ROUND(SUM(H118:N118),5)</f>
        <v>0</v>
      </c>
    </row>
    <row r="119" spans="1:16" x14ac:dyDescent="0.25">
      <c r="A119" s="1"/>
      <c r="B119" s="1"/>
      <c r="C119" s="1"/>
      <c r="D119" s="1"/>
      <c r="E119" s="1"/>
      <c r="F119" s="1" t="s">
        <v>121</v>
      </c>
      <c r="G119" s="1"/>
      <c r="H119" s="16"/>
      <c r="I119" s="16"/>
      <c r="J119" s="16"/>
      <c r="K119" s="16"/>
      <c r="L119" s="16">
        <v>0</v>
      </c>
      <c r="M119" s="16"/>
      <c r="N119" s="16"/>
      <c r="O119" s="16"/>
      <c r="P119" s="16">
        <f>ROUND(SUM(H119:N119),5)</f>
        <v>0</v>
      </c>
    </row>
    <row r="120" spans="1:16" ht="15.75" thickBot="1" x14ac:dyDescent="0.3">
      <c r="A120" s="1"/>
      <c r="B120" s="1"/>
      <c r="C120" s="1"/>
      <c r="D120" s="1"/>
      <c r="E120" s="1"/>
      <c r="F120" s="1" t="s">
        <v>122</v>
      </c>
      <c r="G120" s="1"/>
      <c r="H120" s="17"/>
      <c r="I120" s="16"/>
      <c r="J120" s="18">
        <v>853</v>
      </c>
      <c r="K120" s="16"/>
      <c r="L120" s="18">
        <v>5000</v>
      </c>
      <c r="M120" s="16"/>
      <c r="N120" s="18"/>
      <c r="O120" s="16"/>
      <c r="P120" s="18">
        <f>ROUND(SUM(H120:N120),5)</f>
        <v>5853</v>
      </c>
    </row>
    <row r="121" spans="1:16" ht="15.75" thickBot="1" x14ac:dyDescent="0.3">
      <c r="A121" s="1"/>
      <c r="B121" s="1"/>
      <c r="C121" s="1"/>
      <c r="D121" s="1"/>
      <c r="E121" s="1" t="s">
        <v>123</v>
      </c>
      <c r="F121" s="1"/>
      <c r="G121" s="1"/>
      <c r="H121" s="18"/>
      <c r="I121" s="16"/>
      <c r="J121" s="20">
        <f>ROUND(SUM(J116:J120),5)</f>
        <v>853</v>
      </c>
      <c r="K121" s="16"/>
      <c r="L121" s="20">
        <f>ROUND(SUM(L116:L120),5)</f>
        <v>39000</v>
      </c>
      <c r="M121" s="16"/>
      <c r="N121" s="20">
        <f>ROUND(SUM(N116:N120),5)</f>
        <v>0</v>
      </c>
      <c r="O121" s="16"/>
      <c r="P121" s="20">
        <f>ROUND(SUM(H121:N121),5)</f>
        <v>39853</v>
      </c>
    </row>
    <row r="122" spans="1:16" ht="15.75" thickBot="1" x14ac:dyDescent="0.3">
      <c r="A122" s="1"/>
      <c r="B122" s="1"/>
      <c r="C122" s="1"/>
      <c r="D122" s="1" t="s">
        <v>124</v>
      </c>
      <c r="E122" s="1"/>
      <c r="F122" s="1"/>
      <c r="G122" s="1"/>
      <c r="H122" s="19">
        <f>ROUND(H51+H55+H67+H71+H79+H85+H94+H115+H121,5)</f>
        <v>51473.42</v>
      </c>
      <c r="I122" s="16"/>
      <c r="J122" s="19">
        <f>ROUND(J51+J55+J67+J71+J79+J85+J94+J115+J121,5)</f>
        <v>63336.88</v>
      </c>
      <c r="K122" s="16"/>
      <c r="L122" s="19">
        <f>ROUND(L51+L55+L67+L71+L79+L85+L94+L115+L121,5)</f>
        <v>92527.38</v>
      </c>
      <c r="M122" s="16"/>
      <c r="N122" s="19">
        <f>ROUND(N51+N55+N67+N71+N79+N85+N94+N115+N121,5)</f>
        <v>60778.3</v>
      </c>
      <c r="O122" s="16"/>
      <c r="P122" s="19">
        <f>ROUND(SUM(H122:N122),5)</f>
        <v>268115.98</v>
      </c>
    </row>
    <row r="123" spans="1:16" x14ac:dyDescent="0.25">
      <c r="A123" s="1"/>
      <c r="B123" s="1" t="s">
        <v>125</v>
      </c>
      <c r="C123" s="1"/>
      <c r="D123" s="1"/>
      <c r="E123" s="1"/>
      <c r="F123" s="1"/>
      <c r="G123" s="1"/>
      <c r="H123" s="16">
        <f>H49-H122</f>
        <v>180482.58000000002</v>
      </c>
      <c r="I123" s="16"/>
      <c r="J123" s="16">
        <f>J49-J122</f>
        <v>-63336.88</v>
      </c>
      <c r="K123" s="16"/>
      <c r="L123" s="16">
        <f>L49-L122</f>
        <v>-39527.380000000005</v>
      </c>
      <c r="M123" s="16"/>
      <c r="N123" s="16">
        <f>N49-N122</f>
        <v>-60778.3</v>
      </c>
      <c r="O123" s="16"/>
      <c r="P123" s="16">
        <f>ROUND(SUM(H123:N123),5)</f>
        <v>16840.02</v>
      </c>
    </row>
    <row r="124" spans="1:16" x14ac:dyDescent="0.25">
      <c r="A124" s="1"/>
      <c r="B124" s="1" t="s">
        <v>126</v>
      </c>
      <c r="C124" s="1"/>
      <c r="D124" s="1"/>
      <c r="E124" s="1"/>
      <c r="F124" s="1"/>
      <c r="G124" s="1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x14ac:dyDescent="0.25">
      <c r="A125" s="1"/>
      <c r="B125" s="1"/>
      <c r="C125" s="1" t="s">
        <v>127</v>
      </c>
      <c r="D125" s="1"/>
      <c r="E125" s="1"/>
      <c r="F125" s="1"/>
      <c r="G125" s="1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x14ac:dyDescent="0.25">
      <c r="A126" s="1"/>
      <c r="B126" s="1"/>
      <c r="C126" s="1"/>
      <c r="D126" s="1" t="s">
        <v>128</v>
      </c>
      <c r="E126" s="1"/>
      <c r="F126" s="1"/>
      <c r="G126" s="1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 x14ac:dyDescent="0.25">
      <c r="A127" s="1"/>
      <c r="B127" s="1"/>
      <c r="C127" s="1"/>
      <c r="D127" s="1"/>
      <c r="E127" s="1" t="s">
        <v>129</v>
      </c>
      <c r="F127" s="1"/>
      <c r="G127" s="1"/>
      <c r="H127" s="16"/>
      <c r="I127" s="16"/>
      <c r="J127" s="16"/>
      <c r="K127" s="16"/>
      <c r="L127" s="16">
        <v>0</v>
      </c>
      <c r="M127" s="16"/>
      <c r="N127" s="16"/>
      <c r="O127" s="16"/>
      <c r="P127" s="16">
        <f>ROUND(SUM(H127:N127),5)</f>
        <v>0</v>
      </c>
    </row>
    <row r="128" spans="1:16" ht="15.75" thickBot="1" x14ac:dyDescent="0.3">
      <c r="A128" s="1"/>
      <c r="B128" s="1"/>
      <c r="C128" s="1"/>
      <c r="D128" s="1"/>
      <c r="E128" s="1" t="s">
        <v>137</v>
      </c>
      <c r="F128" s="1"/>
      <c r="G128" s="1"/>
      <c r="H128" s="18">
        <v>-16500</v>
      </c>
      <c r="I128" s="16"/>
      <c r="J128" s="17"/>
      <c r="K128" s="16"/>
      <c r="L128" s="18">
        <v>0</v>
      </c>
      <c r="M128" s="16"/>
      <c r="N128" s="17"/>
      <c r="O128" s="16"/>
      <c r="P128" s="18">
        <f>ROUND(SUM(H128:N128),5)</f>
        <v>-16500</v>
      </c>
    </row>
    <row r="129" spans="1:16" ht="15.75" thickBot="1" x14ac:dyDescent="0.3">
      <c r="A129" s="1"/>
      <c r="B129" s="1"/>
      <c r="C129" s="1"/>
      <c r="D129" s="1" t="s">
        <v>130</v>
      </c>
      <c r="E129" s="1"/>
      <c r="F129" s="1"/>
      <c r="G129" s="1"/>
      <c r="H129" s="20">
        <f>ROUND(SUM(H126:H128),5)</f>
        <v>-16500</v>
      </c>
      <c r="I129" s="16"/>
      <c r="J129" s="19"/>
      <c r="K129" s="16"/>
      <c r="L129" s="20">
        <f>ROUND(SUM(L126:L128),5)</f>
        <v>0</v>
      </c>
      <c r="M129" s="16"/>
      <c r="N129" s="19"/>
      <c r="O129" s="16"/>
      <c r="P129" s="20">
        <f>ROUND(SUM(H129:N129),5)</f>
        <v>-16500</v>
      </c>
    </row>
    <row r="130" spans="1:16" ht="15.75" thickBot="1" x14ac:dyDescent="0.3">
      <c r="A130" s="1"/>
      <c r="B130" s="1"/>
      <c r="C130" s="1" t="s">
        <v>131</v>
      </c>
      <c r="D130" s="1"/>
      <c r="E130" s="1"/>
      <c r="F130" s="1"/>
      <c r="G130" s="1"/>
      <c r="H130" s="20">
        <f>ROUND(H125+H129,5)</f>
        <v>-16500</v>
      </c>
      <c r="I130" s="16"/>
      <c r="J130" s="18"/>
      <c r="K130" s="16"/>
      <c r="L130" s="20">
        <f>ROUND(L125+L129,5)</f>
        <v>0</v>
      </c>
      <c r="M130" s="16"/>
      <c r="N130" s="18"/>
      <c r="O130" s="16"/>
      <c r="P130" s="20">
        <f>ROUND(SUM(H130:N130),5)</f>
        <v>-16500</v>
      </c>
    </row>
    <row r="131" spans="1:16" ht="15.75" thickBot="1" x14ac:dyDescent="0.3">
      <c r="A131" s="1"/>
      <c r="B131" s="1" t="s">
        <v>132</v>
      </c>
      <c r="C131" s="1"/>
      <c r="D131" s="1"/>
      <c r="E131" s="1"/>
      <c r="F131" s="1"/>
      <c r="G131" s="1"/>
      <c r="H131" s="20">
        <f>ROUND(H124+H130,5)</f>
        <v>-16500</v>
      </c>
      <c r="I131" s="16"/>
      <c r="J131" s="20">
        <f>ROUND(J124+J130,5)</f>
        <v>0</v>
      </c>
      <c r="K131" s="16"/>
      <c r="L131" s="20">
        <f>ROUND(L124+L130,5)</f>
        <v>0</v>
      </c>
      <c r="M131" s="16"/>
      <c r="N131" s="20">
        <f>ROUND(N124+N130,5)</f>
        <v>0</v>
      </c>
      <c r="O131" s="16"/>
      <c r="P131" s="20">
        <f>ROUND(SUM(H131:N131),5)</f>
        <v>-16500</v>
      </c>
    </row>
    <row r="132" spans="1:16" s="4" customFormat="1" ht="12" thickBot="1" x14ac:dyDescent="0.25">
      <c r="A132" s="1" t="s">
        <v>133</v>
      </c>
      <c r="B132" s="1"/>
      <c r="C132" s="1"/>
      <c r="D132" s="1"/>
      <c r="E132" s="1"/>
      <c r="F132" s="1"/>
      <c r="G132" s="1"/>
      <c r="H132" s="21">
        <f>ROUND(H123+H131,5)</f>
        <v>163982.57999999999</v>
      </c>
      <c r="I132" s="22"/>
      <c r="J132" s="21">
        <f>ROUND(J123+J131,5)</f>
        <v>-63336.88</v>
      </c>
      <c r="K132" s="22"/>
      <c r="L132" s="21">
        <f>ROUND(L123+L131,5)</f>
        <v>-39527.379999999997</v>
      </c>
      <c r="M132" s="22"/>
      <c r="N132" s="21">
        <f>ROUND(N123+N131,5)</f>
        <v>-60778.3</v>
      </c>
      <c r="O132" s="22"/>
      <c r="P132" s="21">
        <f>ROUND(SUM(H132:N132),5)</f>
        <v>340.02</v>
      </c>
    </row>
    <row r="133" spans="1:16" ht="16.5" thickTop="1" thickBot="1" x14ac:dyDescent="0.3">
      <c r="G133" s="25" t="s">
        <v>138</v>
      </c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x14ac:dyDescent="0.25">
      <c r="G134" s="9" t="s">
        <v>135</v>
      </c>
      <c r="H134" s="16">
        <v>8880</v>
      </c>
      <c r="I134" s="23"/>
      <c r="J134" s="23"/>
      <c r="K134" s="23"/>
      <c r="L134" s="23"/>
      <c r="M134" s="23"/>
      <c r="N134" s="23"/>
      <c r="O134" s="23"/>
      <c r="P134" s="23"/>
    </row>
    <row r="135" spans="1:16" x14ac:dyDescent="0.25">
      <c r="G135" s="9" t="s">
        <v>136</v>
      </c>
      <c r="H135" s="16">
        <f>7620</f>
        <v>7620</v>
      </c>
      <c r="I135" s="23"/>
      <c r="J135" s="23"/>
      <c r="K135" s="23"/>
      <c r="L135" s="23"/>
      <c r="M135" s="23"/>
      <c r="N135" s="23"/>
      <c r="O135" s="23"/>
      <c r="P135" s="23"/>
    </row>
    <row r="136" spans="1:16" ht="15.75" thickBot="1" x14ac:dyDescent="0.3">
      <c r="H136" s="24">
        <f>H134+H135</f>
        <v>16500</v>
      </c>
      <c r="I136" s="23"/>
      <c r="J136" s="23"/>
      <c r="K136" s="23"/>
      <c r="L136" s="23"/>
      <c r="M136" s="23"/>
      <c r="N136" s="23"/>
      <c r="O136" s="23"/>
      <c r="P136" s="23"/>
    </row>
    <row r="137" spans="1:16" ht="15.75" thickTop="1" x14ac:dyDescent="0.25"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1:16" x14ac:dyDescent="0.25"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1:16" x14ac:dyDescent="0.25"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1:16" x14ac:dyDescent="0.25"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1:16" x14ac:dyDescent="0.25"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1:16" x14ac:dyDescent="0.25"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1:16" x14ac:dyDescent="0.25"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1:16" x14ac:dyDescent="0.25"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8:16" x14ac:dyDescent="0.25"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8:16" x14ac:dyDescent="0.25"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8:16" x14ac:dyDescent="0.25"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8:16" x14ac:dyDescent="0.25"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8:16" x14ac:dyDescent="0.25"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8:16" x14ac:dyDescent="0.25"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8:16" x14ac:dyDescent="0.25"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8:16" x14ac:dyDescent="0.25"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8:16" x14ac:dyDescent="0.25"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8:16" x14ac:dyDescent="0.25"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8:16" x14ac:dyDescent="0.25"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8:16" x14ac:dyDescent="0.25"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8:16" x14ac:dyDescent="0.25"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8:16" x14ac:dyDescent="0.25"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8:16" x14ac:dyDescent="0.25"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8:16" x14ac:dyDescent="0.25"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8:16" x14ac:dyDescent="0.25"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8:16" x14ac:dyDescent="0.25"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8:16" x14ac:dyDescent="0.25"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8:16" x14ac:dyDescent="0.25"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8:16" x14ac:dyDescent="0.25"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8:16" x14ac:dyDescent="0.25"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8:16" x14ac:dyDescent="0.25"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8:16" x14ac:dyDescent="0.25"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8:16" x14ac:dyDescent="0.25"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8:16" x14ac:dyDescent="0.25"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8:16" x14ac:dyDescent="0.25"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8:16" x14ac:dyDescent="0.25"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8:16" x14ac:dyDescent="0.25"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8:16" x14ac:dyDescent="0.25"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8:16" x14ac:dyDescent="0.25"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8:16" x14ac:dyDescent="0.25"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8:16" x14ac:dyDescent="0.25"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8:16" x14ac:dyDescent="0.25"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8:16" x14ac:dyDescent="0.25"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8:16" x14ac:dyDescent="0.25"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8:16" x14ac:dyDescent="0.25"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8:16" x14ac:dyDescent="0.25"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8:16" x14ac:dyDescent="0.25"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8:16" x14ac:dyDescent="0.25"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8:16" x14ac:dyDescent="0.25"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8:16" x14ac:dyDescent="0.25"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8:16" x14ac:dyDescent="0.25"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8:16" x14ac:dyDescent="0.25"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8:16" x14ac:dyDescent="0.25"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8:16" x14ac:dyDescent="0.25"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8:16" x14ac:dyDescent="0.25"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8:16" x14ac:dyDescent="0.25"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8:16" x14ac:dyDescent="0.25"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8:16" x14ac:dyDescent="0.25"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8:16" x14ac:dyDescent="0.25"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8:16" x14ac:dyDescent="0.25"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8:16" x14ac:dyDescent="0.25"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8:16" x14ac:dyDescent="0.25">
      <c r="H198" s="23"/>
      <c r="I198" s="23"/>
      <c r="J198" s="23"/>
      <c r="K198" s="23"/>
      <c r="L198" s="23"/>
      <c r="M198" s="23"/>
      <c r="N198" s="23"/>
      <c r="O198" s="23"/>
      <c r="P198" s="23"/>
    </row>
    <row r="199" spans="8:16" x14ac:dyDescent="0.25"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8:16" x14ac:dyDescent="0.25">
      <c r="H200" s="23"/>
      <c r="I200" s="23"/>
      <c r="J200" s="23"/>
      <c r="K200" s="23"/>
      <c r="L200" s="23"/>
      <c r="M200" s="23"/>
      <c r="N200" s="23"/>
      <c r="O200" s="23"/>
      <c r="P200" s="23"/>
    </row>
    <row r="201" spans="8:16" x14ac:dyDescent="0.25"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8:16" x14ac:dyDescent="0.25"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8:16" x14ac:dyDescent="0.25">
      <c r="H203" s="23"/>
      <c r="I203" s="23"/>
      <c r="J203" s="23"/>
      <c r="K203" s="23"/>
      <c r="L203" s="23"/>
      <c r="M203" s="23"/>
      <c r="N203" s="23"/>
      <c r="O203" s="23"/>
      <c r="P203" s="23"/>
    </row>
    <row r="204" spans="8:16" x14ac:dyDescent="0.25">
      <c r="H204" s="23"/>
      <c r="I204" s="23"/>
      <c r="J204" s="23"/>
      <c r="K204" s="23"/>
      <c r="L204" s="23"/>
      <c r="M204" s="23"/>
      <c r="N204" s="23"/>
      <c r="O204" s="23"/>
      <c r="P204" s="23"/>
    </row>
    <row r="205" spans="8:16" x14ac:dyDescent="0.25">
      <c r="H205" s="23"/>
      <c r="I205" s="23"/>
      <c r="J205" s="23"/>
      <c r="K205" s="23"/>
      <c r="L205" s="23"/>
      <c r="M205" s="23"/>
      <c r="N205" s="23"/>
      <c r="O205" s="23"/>
      <c r="P205" s="23"/>
    </row>
    <row r="206" spans="8:16" x14ac:dyDescent="0.25">
      <c r="H206" s="23"/>
      <c r="I206" s="23"/>
      <c r="J206" s="23"/>
      <c r="K206" s="23"/>
      <c r="L206" s="23"/>
      <c r="M206" s="23"/>
      <c r="N206" s="23"/>
      <c r="O206" s="23"/>
      <c r="P206" s="23"/>
    </row>
    <row r="207" spans="8:16" x14ac:dyDescent="0.25"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8:16" x14ac:dyDescent="0.25"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8:16" x14ac:dyDescent="0.25"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8:16" x14ac:dyDescent="0.25"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8:16" x14ac:dyDescent="0.25">
      <c r="H211" s="23"/>
      <c r="I211" s="23"/>
      <c r="J211" s="23"/>
      <c r="K211" s="23"/>
      <c r="L211" s="23"/>
      <c r="M211" s="23"/>
      <c r="N211" s="23"/>
      <c r="O211" s="23"/>
      <c r="P211" s="23"/>
    </row>
    <row r="212" spans="8:16" x14ac:dyDescent="0.25">
      <c r="H212" s="23"/>
      <c r="I212" s="23"/>
      <c r="J212" s="23"/>
      <c r="K212" s="23"/>
      <c r="L212" s="23"/>
      <c r="M212" s="23"/>
      <c r="N212" s="23"/>
      <c r="O212" s="23"/>
      <c r="P212" s="23"/>
    </row>
    <row r="213" spans="8:16" x14ac:dyDescent="0.25"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8:16" x14ac:dyDescent="0.25">
      <c r="H214" s="23"/>
      <c r="I214" s="23"/>
      <c r="J214" s="23"/>
      <c r="K214" s="23"/>
      <c r="L214" s="23"/>
      <c r="M214" s="23"/>
      <c r="N214" s="23"/>
      <c r="O214" s="23"/>
      <c r="P214" s="23"/>
    </row>
    <row r="215" spans="8:16" x14ac:dyDescent="0.25">
      <c r="H215" s="23"/>
      <c r="I215" s="23"/>
      <c r="J215" s="23"/>
      <c r="K215" s="23"/>
      <c r="L215" s="23"/>
      <c r="M215" s="23"/>
      <c r="N215" s="23"/>
      <c r="O215" s="23"/>
      <c r="P215" s="23"/>
    </row>
    <row r="216" spans="8:16" x14ac:dyDescent="0.25">
      <c r="H216" s="23"/>
      <c r="I216" s="23"/>
      <c r="J216" s="23"/>
      <c r="K216" s="23"/>
      <c r="L216" s="23"/>
      <c r="M216" s="23"/>
      <c r="N216" s="23"/>
      <c r="O216" s="23"/>
      <c r="P216" s="23"/>
    </row>
    <row r="217" spans="8:16" x14ac:dyDescent="0.25">
      <c r="H217" s="23"/>
      <c r="I217" s="23"/>
      <c r="J217" s="23"/>
      <c r="K217" s="23"/>
      <c r="L217" s="23"/>
      <c r="M217" s="23"/>
      <c r="N217" s="23"/>
      <c r="O217" s="23"/>
      <c r="P217" s="23"/>
    </row>
    <row r="218" spans="8:16" x14ac:dyDescent="0.25">
      <c r="H218" s="23"/>
      <c r="I218" s="23"/>
      <c r="J218" s="23"/>
      <c r="K218" s="23"/>
      <c r="L218" s="23"/>
      <c r="M218" s="23"/>
      <c r="N218" s="23"/>
      <c r="O218" s="23"/>
      <c r="P218" s="23"/>
    </row>
    <row r="219" spans="8:16" x14ac:dyDescent="0.25">
      <c r="H219" s="23"/>
      <c r="I219" s="23"/>
      <c r="J219" s="23"/>
      <c r="K219" s="23"/>
      <c r="L219" s="23"/>
      <c r="M219" s="23"/>
      <c r="N219" s="23"/>
      <c r="O219" s="23"/>
      <c r="P219" s="23"/>
    </row>
  </sheetData>
  <pageMargins left="0.7" right="0.7" top="1" bottom="0.75" header="0.1" footer="0.3"/>
  <pageSetup scale="90" orientation="landscape" r:id="rId1"/>
  <headerFooter>
    <oddHeader>&amp;L&amp;"Arial,Bold"&amp;8 2:03 PM
 05/15/19
 Accrual Basis&amp;C&amp;"Arial,Bold"&amp;12 Town of Cochiti Lake - General Fund
&amp;14  Proposed Budget Overview
&amp;10 July 2019 through June 2020</oddHeader>
    <oddFooter>&amp;R&amp;"Arial,Bold"&amp;8 Page &amp;P of &amp;N</oddFooter>
  </headerFooter>
  <rowBreaks count="1" manualBreakCount="1">
    <brk id="71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Eakin</dc:creator>
  <cp:lastModifiedBy>Cindy Eakin</cp:lastModifiedBy>
  <cp:lastPrinted>2019-05-15T20:36:47Z</cp:lastPrinted>
  <dcterms:created xsi:type="dcterms:W3CDTF">2019-05-15T20:03:54Z</dcterms:created>
  <dcterms:modified xsi:type="dcterms:W3CDTF">2019-05-15T21:11:10Z</dcterms:modified>
</cp:coreProperties>
</file>